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<sst xmlns="http://schemas.openxmlformats.org/spreadsheetml/2006/main" count="417" uniqueCount="151">
  <si>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</si>
  <si>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</si>
  <si>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</si>
  <si>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</si>
  <si>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</si>
  <si>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</si>
  <si>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</si>
  <si>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</si>
  <si>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</si>
  <si>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</si>
  <si>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</si>
  <si>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</si>
  <si>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</si>
  <si>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</si>
  <si>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</si>
  <si>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</si>
  <si>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</si>
  <si>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</si>
  <si>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</si>
  <si>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</si>
  <si>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</si>
  <si>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</si>
  <si>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</si>
  <si>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</si>
  <si>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</si>
  <si>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</si>
  <si>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</si>
  <si>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</si>
  <si>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</si>
  <si>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</si>
  <si>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Държавни Дейности</t>
  </si>
  <si>
    <t>ОУ ЛЮБЕН КАРАВЕЛОВ</t>
  </si>
  <si>
    <t>5202</t>
  </si>
  <si>
    <t>-</t>
  </si>
  <si>
    <t>Приходи и доходи от собственост</t>
  </si>
  <si>
    <t>2400</t>
  </si>
  <si>
    <t>приходи от лихви по текущи банкови сметки</t>
  </si>
  <si>
    <t>2408</t>
  </si>
  <si>
    <t>Помощи и дарения от страната</t>
  </si>
  <si>
    <t>4500</t>
  </si>
  <si>
    <t>текущи помощи и дарения от страната</t>
  </si>
  <si>
    <t>4501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</si>
  <si>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</si>
  <si>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</si>
  <si>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</si>
  <si>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</si>
  <si>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вътрешни трансфери в системата на първостепенния разпоредител (+/-)</t>
  </si>
  <si>
    <t>6109</t>
  </si>
  <si>
    <t>Временни безлихвени заеми между бюджети и сметки за средствата от Европейския съюз (нето)</t>
  </si>
  <si>
    <t>7600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</si>
  <si>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</si>
  <si>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</si>
  <si>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</si>
  <si>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</si>
  <si>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</si>
  <si>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</si>
  <si>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</si>
  <si>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</si>
  <si>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</si>
  <si>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</si>
  <si>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</si>
  <si>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</si>
  <si>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</si>
  <si>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</si>
  <si>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</si>
  <si>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Разходи</t>
  </si>
  <si>
    <t>Издръжка</t>
  </si>
  <si>
    <t>1000</t>
  </si>
  <si>
    <t>разходи за външни услуги</t>
  </si>
  <si>
    <t>1020</t>
  </si>
  <si>
    <t>Всичко -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</si>
  <si>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</si>
  <si>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</si>
  <si>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</si>
  <si>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III. Функция Образование</t>
  </si>
  <si>
    <t>322 Неспециализирани училища, без професионални гимназии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</si>
  <si>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</si>
  <si>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</si>
  <si>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</si>
  <si>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</si>
  <si>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</si>
  <si>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</si>
  <si>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</si>
  <si>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</si>
  <si>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</si>
  <si>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</si>
  <si>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</si>
  <si>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</si>
  <si>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</si>
  <si>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</si>
  <si>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</si>
  <si>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</si>
  <si>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</si>
  <si>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</si>
  <si>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</si>
  <si>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</si>
  <si>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</si>
  <si>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</si>
  <si>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</si>
  <si>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</si>
  <si>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храна</t>
  </si>
  <si>
    <t>1011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</si>
  <si>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</si>
  <si>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</si>
  <si>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</si>
  <si>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</si>
  <si>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</si>
  <si>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</si>
  <si>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</si>
  <si>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</si>
  <si>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</si>
  <si>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</si>
  <si>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</si>
  <si>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</si>
  <si>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</si>
  <si>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</si>
  <si>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</si>
  <si>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</si>
  <si>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</si>
  <si>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</si>
  <si>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- 322 Неспециализирани училища, без професионални гимназии:</t>
  </si>
  <si>
    <t>338 Ресурсно подпомагане</t>
  </si>
  <si>
    <t>Всичко - 338 Ресурсно подпомагане:</t>
  </si>
  <si>
    <t>388 Международни програми и споразумения, дарения и помощи от чужбина</t>
  </si>
  <si>
    <t>краткосрочни командировки в чужбина</t>
  </si>
  <si>
    <t>1052</t>
  </si>
  <si>
    <t>Всичко - 388 Международни програми и споразумения, дарения и помощи от чужбина:</t>
  </si>
  <si>
    <t>Всичко - :</t>
  </si>
  <si>
    <t>Всичко - III. Функция Образование:</t>
  </si>
  <si>
    <t>IV. Функция Здравеопазване</t>
  </si>
  <si>
    <t>437 Здравен кабинет в детски градини и училища</t>
  </si>
  <si>
    <t>медикаменти</t>
  </si>
  <si>
    <t>1012</t>
  </si>
  <si>
    <t>Всичко - 437 Здравен кабинет в детски градини и училища:</t>
  </si>
  <si>
    <t>Всичко - IV. Функция Здравеопазване: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</si>
  <si>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</si>
  <si>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</si>
  <si>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</si>
  <si>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</si>
  <si>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</si>
  <si>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Всичко - VII. Функция Култура, спорт, почивни дейности и религиозно дело:</t>
  </si>
  <si>
    <t>Щ А Т Н И   Б Р О Й К И</t>
  </si>
  <si>
    <t>В Т.Ч. ПО ТРУДОВИ ПРАВООТНОШЕНИЯ</t>
  </si>
  <si>
    <t>0111</t>
  </si>
  <si>
    <t>БPOЙ УЧЕНИЦИ</t>
  </si>
  <si>
    <t>6000</t>
  </si>
  <si>
    <t>ИЗПЛАТЕНИ СРЕДСТВА ЗА ПРЕВОЗ НА УЧИТЕЛИ</t>
  </si>
  <si>
    <t>7300</t>
  </si>
  <si>
    <t>Рекапитулация по функции: Разход</t>
  </si>
  <si>
    <t>Рекапитулация по функции: Натурални</t>
  </si>
  <si>
    <t>Рекапитулация по групи: Разход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</si>
</sst>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4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0</v>
      </c>
      <c r="C2" s="35"/>
      <c r="D2" s="35"/>
      <c r="E2" s="35"/>
      <c r="F2" s="35"/>
      <c r="G2" s="35"/>
    </row>
    <row r="3" spans="1:7" s="6" customFormat="1" ht="18" customHeight="1">
      <c r="A3" s="5">
        <v>2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Второ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7" t="s">
        <v>12</v>
      </c>
      <c r="C11" s="37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34</v>
      </c>
      <c r="C13" s="18" t="s">
        <v>35</v>
      </c>
      <c r="D13" s="19">
        <v>0</v>
      </c>
      <c r="E13" s="19">
        <v>1</v>
      </c>
      <c r="F13" s="19">
        <f>E13-D13</f>
        <v>1</v>
      </c>
      <c r="G13" s="19">
        <f>IF(D13=0,0,E13/D13)*100</f>
        <v>0</v>
      </c>
      <c r="H13" s="1">
        <v>0</v>
      </c>
      <c r="I13" s="1">
        <v>1</v>
      </c>
    </row>
    <row r="14" spans="1:9" ht="16.5" customHeight="1">
      <c r="A14" s="4"/>
      <c r="B14" s="17" t="s">
        <v>36</v>
      </c>
      <c r="C14" s="18" t="s">
        <v>37</v>
      </c>
      <c r="D14" s="19">
        <v>0</v>
      </c>
      <c r="E14" s="19">
        <v>1</v>
      </c>
      <c r="F14" s="19">
        <f>E14-D14</f>
        <v>1</v>
      </c>
      <c r="G14" s="19">
        <f>IF(D14=0,0,E14/D14)*100</f>
        <v>0</v>
      </c>
      <c r="H14" s="1">
        <v>0</v>
      </c>
      <c r="I14" s="1">
        <v>0</v>
      </c>
    </row>
    <row r="15" spans="1:9" ht="16.5" customHeight="1">
      <c r="A15" s="4"/>
      <c r="B15" s="17" t="s">
        <v>38</v>
      </c>
      <c r="C15" s="18" t="s">
        <v>39</v>
      </c>
      <c r="D15" s="19">
        <v>0</v>
      </c>
      <c r="E15" s="19">
        <v>9756</v>
      </c>
      <c r="F15" s="19">
        <f>E15-D15</f>
        <v>9756</v>
      </c>
      <c r="G15" s="19">
        <f>IF(D15=0,0,E15/D15)*100</f>
        <v>0</v>
      </c>
      <c r="H15" s="1">
        <v>0</v>
      </c>
      <c r="I15" s="1">
        <v>9756</v>
      </c>
    </row>
    <row r="16" spans="1:9" ht="16.5" customHeight="1">
      <c r="A16" s="4"/>
      <c r="B16" s="17" t="s">
        <v>40</v>
      </c>
      <c r="C16" s="18" t="s">
        <v>41</v>
      </c>
      <c r="D16" s="19">
        <v>0</v>
      </c>
      <c r="E16" s="19">
        <v>9756</v>
      </c>
      <c r="F16" s="19">
        <f>E16-D16</f>
        <v>9756</v>
      </c>
      <c r="G16" s="19">
        <f>IF(D16=0,0,E16/D16)*100</f>
        <v>0</v>
      </c>
      <c r="H16" s="1">
        <v>0</v>
      </c>
      <c r="I16" s="1">
        <v>0</v>
      </c>
    </row>
    <row r="17" spans="1:9" ht="16.5" customHeight="1">
      <c r="A17" s="4"/>
      <c r="B17" s="37" t="s">
        <v>14</v>
      </c>
      <c r="C17" s="37"/>
      <c r="D17" s="19">
        <f>SUM(H13:H16)</f>
        <v>0</v>
      </c>
      <c r="E17" s="19">
        <f>SUM(I13:I16)</f>
        <v>9757</v>
      </c>
      <c r="F17" s="19">
        <f>E17-D17</f>
        <v>9757</v>
      </c>
      <c r="G17" s="19">
        <f>IF(D17=0,0,E17/D17)*100</f>
        <v>0</v>
      </c>
      <c r="H17"/>
      <c r="I17"/>
    </row>
    <row r="18" spans="1:7" ht="16.5" customHeight="1">
      <c r="A18" s="4"/>
      <c r="B18" s="14"/>
      <c r="C18" s="14"/>
      <c r="D18" s="15"/>
      <c r="E18" s="15"/>
      <c r="F18" s="15"/>
      <c r="G18" s="15"/>
    </row>
    <row r="19" spans="1:7" ht="16.5" customHeight="1">
      <c r="A19" s="4"/>
      <c r="B19" s="13" t="s">
        <v>15</v>
      </c>
      <c r="C19" s="14"/>
      <c r="D19" s="15"/>
      <c r="E19" s="15"/>
      <c r="F19" s="15"/>
      <c r="G19" s="15"/>
    </row>
    <row r="20" spans="1:9" ht="16.5" customHeight="1">
      <c r="A20" s="4"/>
      <c r="B20" s="17" t="s">
        <v>42</v>
      </c>
      <c r="C20" s="18" t="s">
        <v>43</v>
      </c>
      <c r="D20" s="19">
        <v>2013613</v>
      </c>
      <c r="E20" s="19">
        <v>1143631</v>
      </c>
      <c r="F20" s="19">
        <f>E20-D20</f>
        <v>-869982</v>
      </c>
      <c r="G20" s="19">
        <f>IF(D20=0,0,E20/D20)*100</f>
        <v>56.7949750026445</v>
      </c>
      <c r="H20" s="1">
        <v>2013613</v>
      </c>
      <c r="I20" s="1">
        <v>1143631</v>
      </c>
    </row>
    <row r="21" spans="1:9" ht="16.5" customHeight="1">
      <c r="A21" s="4"/>
      <c r="B21" s="17" t="s">
        <v>44</v>
      </c>
      <c r="C21" s="18" t="s">
        <v>45</v>
      </c>
      <c r="D21" s="19">
        <v>880</v>
      </c>
      <c r="E21" s="19">
        <v>880</v>
      </c>
      <c r="F21" s="19">
        <f>E21-D21</f>
        <v>0</v>
      </c>
      <c r="G21" s="19">
        <f>IF(D21=0,0,E21/D21)*100</f>
        <v>100</v>
      </c>
      <c r="H21" s="1">
        <v>0</v>
      </c>
      <c r="I21" s="1">
        <v>0</v>
      </c>
    </row>
    <row r="22" spans="1:9" ht="16.5" customHeight="1">
      <c r="A22" s="4"/>
      <c r="B22" s="17" t="s">
        <v>46</v>
      </c>
      <c r="C22" s="18" t="s">
        <v>47</v>
      </c>
      <c r="D22" s="19">
        <v>2012733</v>
      </c>
      <c r="E22" s="19">
        <v>1142751</v>
      </c>
      <c r="F22" s="19">
        <f>E22-D22</f>
        <v>-869982</v>
      </c>
      <c r="G22" s="19">
        <f>IF(D22=0,0,E22/D22)*100</f>
        <v>56.77608505450053</v>
      </c>
      <c r="H22" s="1">
        <v>0</v>
      </c>
      <c r="I22" s="1">
        <v>0</v>
      </c>
    </row>
    <row r="23" spans="1:7" ht="16.5" customHeight="1">
      <c r="A23" s="4"/>
      <c r="B23" s="37" t="s">
        <v>16</v>
      </c>
      <c r="C23" s="37"/>
      <c r="D23" s="19">
        <f>SUM(H20:H22)</f>
        <v>2013613</v>
      </c>
      <c r="E23" s="19">
        <f>SUM(I20:I22)</f>
        <v>1143631</v>
      </c>
      <c r="F23" s="19">
        <f>E23-D23</f>
        <v>-869982</v>
      </c>
      <c r="G23" s="19">
        <f>IF(D23=0,0,E23/D23)*100</f>
        <v>56.7949750026445</v>
      </c>
    </row>
    <row r="24" spans="1:7" ht="16.5" customHeight="1">
      <c r="A24" s="4"/>
      <c r="B24" s="14"/>
      <c r="C24" s="14"/>
      <c r="D24" s="15"/>
      <c r="E24" s="15"/>
      <c r="F24" s="15"/>
      <c r="G24" s="15"/>
    </row>
    <row r="25" spans="1:7" ht="16.5" customHeight="1">
      <c r="A25" s="4"/>
      <c r="B25" s="13" t="s">
        <v>17</v>
      </c>
      <c r="C25" s="14"/>
      <c r="D25" s="15"/>
      <c r="E25" s="15"/>
      <c r="F25" s="15"/>
      <c r="G25" s="15"/>
    </row>
    <row r="26" spans="1:9" ht="16.5" customHeight="1">
      <c r="A26" s="4"/>
      <c r="B26" s="17" t="s">
        <v>48</v>
      </c>
      <c r="C26" s="18" t="s">
        <v>49</v>
      </c>
      <c r="D26" s="19">
        <v>0</v>
      </c>
      <c r="E26" s="19">
        <v>-2767</v>
      </c>
      <c r="F26" s="19">
        <f>E26-D26</f>
        <v>-2767</v>
      </c>
      <c r="G26" s="19">
        <f>IF(D26=0,0,E26/D26)*100</f>
        <v>0</v>
      </c>
      <c r="H26" s="1">
        <v>0</v>
      </c>
      <c r="I26" s="1">
        <v>-2767</v>
      </c>
    </row>
    <row r="27" spans="1:7" ht="16.5" customHeight="1">
      <c r="A27" s="4"/>
      <c r="B27" s="37" t="s">
        <v>18</v>
      </c>
      <c r="C27" s="37"/>
      <c r="D27" s="19">
        <f>SUM(H26)</f>
        <v>0</v>
      </c>
      <c r="E27" s="19">
        <f>SUM(I26)</f>
        <v>-2767</v>
      </c>
      <c r="F27" s="19">
        <f>E27-D27</f>
        <v>-2767</v>
      </c>
      <c r="G27" s="19">
        <f>IF(D27=0,0,E27/D27)*100</f>
        <v>0</v>
      </c>
    </row>
    <row r="28" spans="1:7" ht="16.5" customHeight="1">
      <c r="A28" s="4"/>
      <c r="B28" s="37" t="s">
        <v>19</v>
      </c>
      <c r="C28" s="37"/>
      <c r="D28" s="19">
        <f>SUM(D11,D17,D23,D27)</f>
        <v>2013613</v>
      </c>
      <c r="E28" s="19">
        <f>SUM(E11,E17,E23,E27)</f>
        <v>1150621</v>
      </c>
      <c r="F28" s="19">
        <f>E28-D28</f>
        <v>-862992</v>
      </c>
      <c r="G28" s="19">
        <f>IF(D28=0,0,E28/D28)*100</f>
        <v>57.142112213220706</v>
      </c>
    </row>
    <row r="29" spans="1:7" ht="16.5" customHeight="1">
      <c r="A29" s="4"/>
      <c r="B29" s="14"/>
      <c r="C29" s="14"/>
      <c r="D29" s="15"/>
      <c r="E29" s="15"/>
      <c r="F29" s="15"/>
      <c r="G29" s="15"/>
    </row>
    <row r="30" spans="1:7" ht="16.5" customHeight="1">
      <c r="A30" s="4"/>
      <c r="B30" s="13" t="s">
        <v>20</v>
      </c>
      <c r="C30" s="14"/>
      <c r="D30" s="15"/>
      <c r="E30" s="15"/>
      <c r="F30" s="15"/>
      <c r="G30" s="15"/>
    </row>
    <row r="31" spans="1:9" ht="16.5" customHeight="1">
      <c r="A31" s="4"/>
      <c r="B31" s="17" t="s">
        <v>50</v>
      </c>
      <c r="C31" s="18" t="s">
        <v>51</v>
      </c>
      <c r="D31" s="19">
        <v>0</v>
      </c>
      <c r="E31" s="19">
        <v>-16455</v>
      </c>
      <c r="F31" s="19">
        <f aca="true" t="shared" si="0" ref="F31:F37">E31-D31</f>
        <v>-16455</v>
      </c>
      <c r="G31" s="19">
        <f aca="true" t="shared" si="1" ref="G31:G37">IF(D31=0,0,E31/D31)*100</f>
        <v>0</v>
      </c>
      <c r="H31" s="1">
        <v>0</v>
      </c>
      <c r="I31" s="1">
        <v>-16455</v>
      </c>
    </row>
    <row r="32" spans="1:9" ht="16.5" customHeight="1">
      <c r="A32" s="4"/>
      <c r="B32" s="17" t="s">
        <v>52</v>
      </c>
      <c r="C32" s="18" t="s">
        <v>53</v>
      </c>
      <c r="D32" s="19">
        <v>0</v>
      </c>
      <c r="E32" s="19">
        <v>-16455</v>
      </c>
      <c r="F32" s="19">
        <f t="shared" si="0"/>
        <v>-16455</v>
      </c>
      <c r="G32" s="19">
        <f t="shared" si="1"/>
        <v>0</v>
      </c>
      <c r="H32" s="1">
        <v>0</v>
      </c>
      <c r="I32" s="1">
        <v>0</v>
      </c>
    </row>
    <row r="33" spans="1:9" ht="16.5" customHeight="1">
      <c r="A33" s="4"/>
      <c r="B33" s="17" t="s">
        <v>54</v>
      </c>
      <c r="C33" s="18" t="s">
        <v>55</v>
      </c>
      <c r="D33" s="19">
        <v>34318</v>
      </c>
      <c r="E33" s="19">
        <v>-286668</v>
      </c>
      <c r="F33" s="19">
        <f t="shared" si="0"/>
        <v>-320986</v>
      </c>
      <c r="G33" s="19">
        <f t="shared" si="1"/>
        <v>-835.3283990908561</v>
      </c>
      <c r="H33" s="1">
        <v>34318</v>
      </c>
      <c r="I33" s="1">
        <v>-286668</v>
      </c>
    </row>
    <row r="34" spans="1:9" ht="16.5" customHeight="1">
      <c r="A34" s="4"/>
      <c r="B34" s="17" t="s">
        <v>56</v>
      </c>
      <c r="C34" s="18" t="s">
        <v>57</v>
      </c>
      <c r="D34" s="19">
        <v>34318</v>
      </c>
      <c r="E34" s="19">
        <v>34318</v>
      </c>
      <c r="F34" s="19">
        <f t="shared" si="0"/>
        <v>0</v>
      </c>
      <c r="G34" s="19">
        <f t="shared" si="1"/>
        <v>100</v>
      </c>
      <c r="H34" s="1">
        <v>0</v>
      </c>
      <c r="I34" s="1">
        <v>0</v>
      </c>
    </row>
    <row r="35" spans="1:9" ht="16.5" customHeight="1">
      <c r="A35" s="4"/>
      <c r="B35" s="17" t="s">
        <v>58</v>
      </c>
      <c r="C35" s="18" t="s">
        <v>59</v>
      </c>
      <c r="D35" s="19">
        <v>0</v>
      </c>
      <c r="E35" s="19">
        <v>-303121</v>
      </c>
      <c r="F35" s="19">
        <f t="shared" si="0"/>
        <v>-303121</v>
      </c>
      <c r="G35" s="19">
        <f t="shared" si="1"/>
        <v>0</v>
      </c>
      <c r="H35" s="1">
        <v>0</v>
      </c>
      <c r="I35" s="1">
        <v>0</v>
      </c>
    </row>
    <row r="36" spans="1:9" ht="16.5" customHeight="1">
      <c r="A36" s="4"/>
      <c r="B36" s="17" t="s">
        <v>60</v>
      </c>
      <c r="C36" s="18" t="s">
        <v>61</v>
      </c>
      <c r="D36" s="19">
        <v>0</v>
      </c>
      <c r="E36" s="19">
        <v>-17865</v>
      </c>
      <c r="F36" s="19">
        <f t="shared" si="0"/>
        <v>-17865</v>
      </c>
      <c r="G36" s="19">
        <f t="shared" si="1"/>
        <v>0</v>
      </c>
      <c r="H36" s="1">
        <v>0</v>
      </c>
      <c r="I36" s="1">
        <v>0</v>
      </c>
    </row>
    <row r="37" spans="1:7" ht="16.5" customHeight="1">
      <c r="A37" s="4"/>
      <c r="B37" s="37" t="s">
        <v>21</v>
      </c>
      <c r="C37" s="37"/>
      <c r="D37" s="19">
        <f>SUM(H31:H36)</f>
        <v>34318</v>
      </c>
      <c r="E37" s="19">
        <f>SUM(I31:I36)</f>
        <v>-303123</v>
      </c>
      <c r="F37" s="19">
        <f t="shared" si="0"/>
        <v>-337441</v>
      </c>
      <c r="G37" s="19">
        <f t="shared" si="1"/>
        <v>-883.2769974940264</v>
      </c>
    </row>
    <row r="38" spans="1:7" ht="16.5" customHeight="1">
      <c r="A38" s="4"/>
      <c r="B38" s="14"/>
      <c r="C38" s="14"/>
      <c r="D38" s="15"/>
      <c r="E38" s="15"/>
      <c r="F38" s="15"/>
      <c r="G38" s="15"/>
    </row>
    <row r="39" spans="1:7" ht="16.5" customHeight="1">
      <c r="A39" s="4"/>
      <c r="B39" s="37" t="s">
        <v>22</v>
      </c>
      <c r="C39" s="37"/>
      <c r="D39" s="19">
        <f>SUM(D28,D37)</f>
        <v>2047931</v>
      </c>
      <c r="E39" s="19">
        <f>SUM(E28,E37)</f>
        <v>847498</v>
      </c>
      <c r="F39" s="19">
        <f>E39-D39</f>
        <v>-1200433</v>
      </c>
      <c r="G39" s="19">
        <f>IF(D39=0,0,E39/D39)*100</f>
        <v>41.38313253718021</v>
      </c>
    </row>
    <row r="40" spans="1:7" ht="16.5" customHeight="1">
      <c r="A40" s="4"/>
      <c r="B40" s="17" t="s">
        <v>23</v>
      </c>
      <c r="C40" s="18">
        <v>9900</v>
      </c>
      <c r="D40" s="19">
        <v>0</v>
      </c>
      <c r="E40" s="19">
        <v>0</v>
      </c>
      <c r="F40" s="19">
        <f>E40-D40</f>
        <v>0</v>
      </c>
      <c r="G40" s="19">
        <f>IF(D40=0,0,E40/D40)*100</f>
        <v>0</v>
      </c>
    </row>
    <row r="41" spans="1:7" ht="16.5" customHeight="1">
      <c r="A41" s="4"/>
      <c r="B41" s="37" t="s">
        <v>24</v>
      </c>
      <c r="C41" s="37"/>
      <c r="D41" s="19">
        <f>SUM(D40,D39)</f>
        <v>2047931</v>
      </c>
      <c r="E41" s="19">
        <f>SUM(E39,E40)</f>
        <v>847498</v>
      </c>
      <c r="F41" s="19">
        <f>E41-D41</f>
        <v>-1200433</v>
      </c>
      <c r="G41" s="19">
        <f>IF(D41=0,0,E41/D41)*100</f>
        <v>41.38313253718021</v>
      </c>
    </row>
  </sheetData>
  <sheetProtection selectLockedCells="1" selectUnlockedCells="1"/>
  <mergeCells count="10">
    <mergeCell ref="B28:C28"/>
    <mergeCell ref="B37:C37"/>
    <mergeCell ref="B39:C39"/>
    <mergeCell ref="B41:C41"/>
    <mergeCell ref="B2:G2"/>
    <mergeCell ref="B3:G3"/>
    <mergeCell ref="B11:C11"/>
    <mergeCell ref="B17:C17"/>
    <mergeCell ref="B23:C23"/>
    <mergeCell ref="B27:C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25</v>
      </c>
      <c r="C2" s="35"/>
      <c r="D2" s="35"/>
      <c r="E2" s="35"/>
      <c r="F2" s="35"/>
      <c r="G2" s="35"/>
    </row>
    <row r="3" spans="1:7" s="6" customFormat="1" ht="18" customHeight="1">
      <c r="A3" s="20">
        <v>2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38" t="s">
        <v>62</v>
      </c>
      <c r="C8" s="38"/>
      <c r="D8" s="38"/>
      <c r="E8" s="38"/>
      <c r="F8" s="38"/>
      <c r="G8" s="38"/>
    </row>
    <row r="9" spans="1:7" ht="16.5" customHeight="1">
      <c r="A9" s="4"/>
      <c r="B9" s="39" t="s">
        <v>63</v>
      </c>
      <c r="C9" s="39"/>
      <c r="D9" s="39"/>
      <c r="E9" s="39"/>
      <c r="F9" s="39"/>
      <c r="G9" s="39"/>
    </row>
    <row r="10" spans="1:7" ht="16.5" customHeight="1">
      <c r="A10" s="4"/>
      <c r="B10" s="40" t="s">
        <v>64</v>
      </c>
      <c r="C10" s="40"/>
      <c r="D10" s="40"/>
      <c r="E10" s="40"/>
      <c r="F10" s="40"/>
      <c r="G10" s="40"/>
    </row>
    <row r="11" spans="1:7" ht="16.5" customHeight="1">
      <c r="A11" s="4"/>
      <c r="B11" s="24" t="s">
        <v>65</v>
      </c>
      <c r="C11" s="23"/>
      <c r="D11" s="23"/>
      <c r="E11" s="23"/>
      <c r="F11" s="23"/>
      <c r="G11" s="23"/>
    </row>
    <row r="12" spans="1:9" ht="16.5" customHeight="1">
      <c r="A12" s="4"/>
      <c r="B12" s="25" t="s">
        <v>66</v>
      </c>
      <c r="C12" s="18" t="s">
        <v>67</v>
      </c>
      <c r="D12" s="26">
        <v>50000</v>
      </c>
      <c r="E12" s="26">
        <v>50000</v>
      </c>
      <c r="F12" s="26">
        <f>E12-D12</f>
        <v>0</v>
      </c>
      <c r="G12" s="26">
        <f>IF(D12=0,0,E12/D12)*100</f>
        <v>100</v>
      </c>
      <c r="H12" s="1">
        <v>50000</v>
      </c>
      <c r="I12" s="1">
        <v>50000</v>
      </c>
    </row>
    <row r="13" spans="1:9" ht="16.5" customHeight="1">
      <c r="A13" s="4"/>
      <c r="B13" s="25" t="s">
        <v>68</v>
      </c>
      <c r="C13" s="18" t="s">
        <v>69</v>
      </c>
      <c r="D13" s="26">
        <v>50000</v>
      </c>
      <c r="E13" s="26">
        <v>50000</v>
      </c>
      <c r="F13" s="26">
        <f>E13-D13</f>
        <v>0</v>
      </c>
      <c r="G13" s="26">
        <f>IF(D13=0,0,E13/D13)*100</f>
        <v>100</v>
      </c>
      <c r="H13" s="1">
        <v>0</v>
      </c>
      <c r="I13" s="1">
        <v>0</v>
      </c>
    </row>
    <row r="14" spans="1:7" ht="15.75" customHeight="1">
      <c r="A14" s="4"/>
      <c r="B14" s="41" t="s">
        <v>70</v>
      </c>
      <c r="C14" s="41"/>
      <c r="D14" s="26">
        <f>SUM(H12:H13)</f>
        <v>50000</v>
      </c>
      <c r="E14" s="26">
        <f>SUM(I12:I13)</f>
        <v>50000</v>
      </c>
      <c r="F14" s="26">
        <f>E14-D14</f>
        <v>0</v>
      </c>
      <c r="G14" s="26">
        <f>IF(D14=0,0,E14/D14)*100</f>
        <v>100</v>
      </c>
    </row>
    <row r="15" spans="1:7" ht="15.75" customHeight="1">
      <c r="A15" s="4"/>
      <c r="B15" s="27"/>
      <c r="C15" s="14"/>
      <c r="D15" s="28"/>
      <c r="E15" s="28"/>
      <c r="F15" s="28"/>
      <c r="G15" s="28"/>
    </row>
    <row r="16" spans="1:7" ht="15.75" customHeight="1">
      <c r="A16" s="4"/>
      <c r="B16" s="41" t="s">
        <v>71</v>
      </c>
      <c r="C16" s="41"/>
      <c r="D16" s="26">
        <f>SUM(D14)</f>
        <v>50000</v>
      </c>
      <c r="E16" s="26">
        <f>SUM(E14)</f>
        <v>50000</v>
      </c>
      <c r="F16" s="26">
        <f>E16-D16</f>
        <v>0</v>
      </c>
      <c r="G16" s="26">
        <f>IF(D16=0,0,E16/D16)*100</f>
        <v>100</v>
      </c>
    </row>
    <row r="17" spans="1:7" ht="15.75" customHeight="1">
      <c r="A17" s="4"/>
      <c r="B17" s="27"/>
      <c r="C17" s="14"/>
      <c r="D17" s="28"/>
      <c r="E17" s="28"/>
      <c r="F17" s="28"/>
      <c r="G17" s="28"/>
    </row>
    <row r="18" spans="1:7" ht="15.75" customHeight="1">
      <c r="A18" s="4"/>
      <c r="B18" s="41" t="s">
        <v>72</v>
      </c>
      <c r="C18" s="41"/>
      <c r="D18" s="26">
        <f>SUM(D16)</f>
        <v>50000</v>
      </c>
      <c r="E18" s="26">
        <f>SUM(E16)</f>
        <v>50000</v>
      </c>
      <c r="F18" s="26">
        <f>E18-D18</f>
        <v>0</v>
      </c>
      <c r="G18" s="26">
        <f>IF(D18=0,0,E18/D18)*100</f>
        <v>100</v>
      </c>
    </row>
    <row r="19" spans="1:7" ht="15.75" customHeight="1">
      <c r="A19" s="4"/>
      <c r="B19" s="27"/>
      <c r="C19" s="14"/>
      <c r="D19" s="28"/>
      <c r="E19" s="28"/>
      <c r="F19" s="28"/>
      <c r="G19" s="28"/>
    </row>
    <row r="20" spans="1:7" ht="15.75" customHeight="1">
      <c r="A20" s="4"/>
      <c r="B20" s="41" t="s">
        <v>73</v>
      </c>
      <c r="C20" s="41"/>
      <c r="D20" s="26">
        <f>SUM(D18)</f>
        <v>50000</v>
      </c>
      <c r="E20" s="26">
        <f>SUM(E18)</f>
        <v>50000</v>
      </c>
      <c r="F20" s="26">
        <f>E20-D20</f>
        <v>0</v>
      </c>
      <c r="G20" s="26">
        <f>IF(D20=0,0,E20/D20)*100</f>
        <v>100</v>
      </c>
    </row>
    <row r="21" spans="1:7" ht="16.5" customHeight="1">
      <c r="A21" s="4"/>
      <c r="B21" s="27"/>
      <c r="C21" s="14"/>
      <c r="D21" s="28"/>
      <c r="E21" s="28"/>
      <c r="F21" s="28"/>
      <c r="G21" s="28"/>
    </row>
    <row r="22" spans="1:7" ht="16.5" customHeight="1">
      <c r="A22" s="4"/>
      <c r="B22" s="27"/>
      <c r="C22" s="14"/>
      <c r="D22" s="28"/>
      <c r="E22" s="28"/>
      <c r="F22" s="28"/>
      <c r="G22" s="28"/>
    </row>
    <row r="23" spans="1:7" ht="16.5" customHeight="1">
      <c r="A23" s="4"/>
      <c r="B23" s="38" t="s">
        <v>74</v>
      </c>
      <c r="C23" s="38"/>
      <c r="D23" s="38"/>
      <c r="E23" s="38"/>
      <c r="F23" s="38"/>
      <c r="G23" s="38"/>
    </row>
    <row r="24" spans="1:7" ht="16.5" customHeight="1">
      <c r="A24" s="4"/>
      <c r="B24" s="39" t="s">
        <v>29</v>
      </c>
      <c r="C24" s="39"/>
      <c r="D24" s="39"/>
      <c r="E24" s="39"/>
      <c r="F24" s="39"/>
      <c r="G24" s="39"/>
    </row>
    <row r="25" spans="1:7" ht="16.5" customHeight="1">
      <c r="A25" s="4"/>
      <c r="B25" s="40" t="s">
        <v>75</v>
      </c>
      <c r="C25" s="40"/>
      <c r="D25" s="40"/>
      <c r="E25" s="40"/>
      <c r="F25" s="40"/>
      <c r="G25" s="40"/>
    </row>
    <row r="26" spans="1:7" ht="16.5" customHeight="1">
      <c r="A26" s="4"/>
      <c r="B26" s="24" t="s">
        <v>65</v>
      </c>
      <c r="C26" s="23"/>
      <c r="D26" s="23"/>
      <c r="E26" s="23"/>
      <c r="F26" s="23"/>
      <c r="G26" s="23"/>
    </row>
    <row r="27" spans="1:9" ht="16.5" customHeight="1">
      <c r="A27" s="4"/>
      <c r="B27" s="25" t="s">
        <v>76</v>
      </c>
      <c r="C27" s="18" t="s">
        <v>77</v>
      </c>
      <c r="D27" s="26">
        <v>1250000</v>
      </c>
      <c r="E27" s="26">
        <v>467180</v>
      </c>
      <c r="F27" s="26">
        <f aca="true" t="shared" si="0" ref="F27:F51">E27-D27</f>
        <v>-782820</v>
      </c>
      <c r="G27" s="26">
        <f aca="true" t="shared" si="1" ref="G27:G51">IF(D27=0,0,E27/D27)*100</f>
        <v>37.3744</v>
      </c>
      <c r="H27" s="1">
        <v>1250000</v>
      </c>
      <c r="I27" s="1">
        <v>467180</v>
      </c>
    </row>
    <row r="28" spans="1:9" ht="16.5" customHeight="1">
      <c r="A28" s="4"/>
      <c r="B28" s="25" t="s">
        <v>78</v>
      </c>
      <c r="C28" s="18" t="s">
        <v>79</v>
      </c>
      <c r="D28" s="26">
        <v>1250000</v>
      </c>
      <c r="E28" s="26">
        <v>467180</v>
      </c>
      <c r="F28" s="26">
        <f t="shared" si="0"/>
        <v>-782820</v>
      </c>
      <c r="G28" s="26">
        <f t="shared" si="1"/>
        <v>37.3744</v>
      </c>
      <c r="H28" s="1">
        <v>0</v>
      </c>
      <c r="I28" s="1">
        <v>0</v>
      </c>
    </row>
    <row r="29" spans="1:9" ht="16.5" customHeight="1">
      <c r="A29" s="4"/>
      <c r="B29" s="25" t="s">
        <v>80</v>
      </c>
      <c r="C29" s="18" t="s">
        <v>81</v>
      </c>
      <c r="D29" s="26">
        <v>141264</v>
      </c>
      <c r="E29" s="26">
        <v>75155</v>
      </c>
      <c r="F29" s="26">
        <f t="shared" si="0"/>
        <v>-66109</v>
      </c>
      <c r="G29" s="26">
        <f t="shared" si="1"/>
        <v>53.20180654660776</v>
      </c>
      <c r="H29" s="1">
        <v>141264</v>
      </c>
      <c r="I29" s="1">
        <v>75155</v>
      </c>
    </row>
    <row r="30" spans="1:9" ht="16.5" customHeight="1">
      <c r="A30" s="4"/>
      <c r="B30" s="25" t="s">
        <v>82</v>
      </c>
      <c r="C30" s="18" t="s">
        <v>83</v>
      </c>
      <c r="D30" s="26">
        <v>2264</v>
      </c>
      <c r="E30" s="26">
        <v>614</v>
      </c>
      <c r="F30" s="26">
        <f t="shared" si="0"/>
        <v>-1650</v>
      </c>
      <c r="G30" s="26">
        <f t="shared" si="1"/>
        <v>27.12014134275618</v>
      </c>
      <c r="H30" s="1">
        <v>0</v>
      </c>
      <c r="I30" s="1">
        <v>0</v>
      </c>
    </row>
    <row r="31" spans="1:9" ht="16.5" customHeight="1">
      <c r="A31" s="4"/>
      <c r="B31" s="25" t="s">
        <v>84</v>
      </c>
      <c r="C31" s="18" t="s">
        <v>85</v>
      </c>
      <c r="D31" s="26">
        <v>75000</v>
      </c>
      <c r="E31" s="26">
        <v>57942</v>
      </c>
      <c r="F31" s="26">
        <f t="shared" si="0"/>
        <v>-17058</v>
      </c>
      <c r="G31" s="26">
        <f t="shared" si="1"/>
        <v>77.256</v>
      </c>
      <c r="H31" s="1">
        <v>0</v>
      </c>
      <c r="I31" s="1">
        <v>0</v>
      </c>
    </row>
    <row r="32" spans="1:9" ht="16.5" customHeight="1">
      <c r="A32" s="4"/>
      <c r="B32" s="25" t="s">
        <v>86</v>
      </c>
      <c r="C32" s="18" t="s">
        <v>87</v>
      </c>
      <c r="D32" s="26">
        <v>56000</v>
      </c>
      <c r="E32" s="26">
        <v>11246</v>
      </c>
      <c r="F32" s="26">
        <f t="shared" si="0"/>
        <v>-44754</v>
      </c>
      <c r="G32" s="26">
        <f t="shared" si="1"/>
        <v>20.082142857142856</v>
      </c>
      <c r="H32" s="1">
        <v>0</v>
      </c>
      <c r="I32" s="1">
        <v>0</v>
      </c>
    </row>
    <row r="33" spans="1:9" ht="16.5" customHeight="1">
      <c r="A33" s="4"/>
      <c r="B33" s="25" t="s">
        <v>88</v>
      </c>
      <c r="C33" s="18" t="s">
        <v>89</v>
      </c>
      <c r="D33" s="26">
        <v>8000</v>
      </c>
      <c r="E33" s="26">
        <v>5353</v>
      </c>
      <c r="F33" s="26">
        <f t="shared" si="0"/>
        <v>-2647</v>
      </c>
      <c r="G33" s="26">
        <f t="shared" si="1"/>
        <v>66.9125</v>
      </c>
      <c r="H33" s="1">
        <v>0</v>
      </c>
      <c r="I33" s="1">
        <v>0</v>
      </c>
    </row>
    <row r="34" spans="1:9" ht="16.5" customHeight="1">
      <c r="A34" s="4"/>
      <c r="B34" s="25" t="s">
        <v>90</v>
      </c>
      <c r="C34" s="18" t="s">
        <v>91</v>
      </c>
      <c r="D34" s="26">
        <v>292000</v>
      </c>
      <c r="E34" s="26">
        <v>109626</v>
      </c>
      <c r="F34" s="26">
        <f t="shared" si="0"/>
        <v>-182374</v>
      </c>
      <c r="G34" s="26">
        <f t="shared" si="1"/>
        <v>37.54315068493151</v>
      </c>
      <c r="H34" s="1">
        <v>292000</v>
      </c>
      <c r="I34" s="1">
        <v>109626</v>
      </c>
    </row>
    <row r="35" spans="1:9" ht="16.5" customHeight="1">
      <c r="A35" s="4"/>
      <c r="B35" s="25" t="s">
        <v>92</v>
      </c>
      <c r="C35" s="18" t="s">
        <v>93</v>
      </c>
      <c r="D35" s="26">
        <v>145000</v>
      </c>
      <c r="E35" s="26">
        <v>55527</v>
      </c>
      <c r="F35" s="26">
        <f t="shared" si="0"/>
        <v>-89473</v>
      </c>
      <c r="G35" s="26">
        <f t="shared" si="1"/>
        <v>38.29448275862069</v>
      </c>
      <c r="H35" s="1">
        <v>0</v>
      </c>
      <c r="I35" s="1">
        <v>0</v>
      </c>
    </row>
    <row r="36" spans="1:9" ht="16.5" customHeight="1">
      <c r="A36" s="4"/>
      <c r="B36" s="25" t="s">
        <v>94</v>
      </c>
      <c r="C36" s="18" t="s">
        <v>95</v>
      </c>
      <c r="D36" s="26">
        <v>50000</v>
      </c>
      <c r="E36" s="26">
        <v>18111</v>
      </c>
      <c r="F36" s="26">
        <f t="shared" si="0"/>
        <v>-31889</v>
      </c>
      <c r="G36" s="26">
        <f t="shared" si="1"/>
        <v>36.222</v>
      </c>
      <c r="H36" s="1">
        <v>0</v>
      </c>
      <c r="I36" s="1">
        <v>0</v>
      </c>
    </row>
    <row r="37" spans="1:9" ht="16.5" customHeight="1">
      <c r="A37" s="4"/>
      <c r="B37" s="25" t="s">
        <v>96</v>
      </c>
      <c r="C37" s="18" t="s">
        <v>97</v>
      </c>
      <c r="D37" s="26">
        <v>61000</v>
      </c>
      <c r="E37" s="26">
        <v>23632</v>
      </c>
      <c r="F37" s="26">
        <f t="shared" si="0"/>
        <v>-37368</v>
      </c>
      <c r="G37" s="26">
        <f t="shared" si="1"/>
        <v>38.74098360655738</v>
      </c>
      <c r="H37" s="1">
        <v>0</v>
      </c>
      <c r="I37" s="1">
        <v>0</v>
      </c>
    </row>
    <row r="38" spans="1:9" ht="16.5" customHeight="1">
      <c r="A38" s="4"/>
      <c r="B38" s="25" t="s">
        <v>98</v>
      </c>
      <c r="C38" s="18" t="s">
        <v>99</v>
      </c>
      <c r="D38" s="26">
        <v>36000</v>
      </c>
      <c r="E38" s="26">
        <v>12356</v>
      </c>
      <c r="F38" s="26">
        <f t="shared" si="0"/>
        <v>-23644</v>
      </c>
      <c r="G38" s="26">
        <f t="shared" si="1"/>
        <v>34.32222222222222</v>
      </c>
      <c r="H38" s="1">
        <v>0</v>
      </c>
      <c r="I38" s="1">
        <v>0</v>
      </c>
    </row>
    <row r="39" spans="1:9" ht="16.5" customHeight="1">
      <c r="A39" s="4"/>
      <c r="B39" s="25" t="s">
        <v>66</v>
      </c>
      <c r="C39" s="18" t="s">
        <v>67</v>
      </c>
      <c r="D39" s="26">
        <v>195383</v>
      </c>
      <c r="E39" s="26">
        <v>119197</v>
      </c>
      <c r="F39" s="26">
        <f t="shared" si="0"/>
        <v>-76186</v>
      </c>
      <c r="G39" s="26">
        <f t="shared" si="1"/>
        <v>61.00684296996156</v>
      </c>
      <c r="H39" s="1">
        <v>195383</v>
      </c>
      <c r="I39" s="1">
        <v>119197</v>
      </c>
    </row>
    <row r="40" spans="1:9" ht="16.5" customHeight="1">
      <c r="A40" s="4"/>
      <c r="B40" s="25" t="s">
        <v>100</v>
      </c>
      <c r="C40" s="18" t="s">
        <v>101</v>
      </c>
      <c r="D40" s="26">
        <v>32636</v>
      </c>
      <c r="E40" s="26">
        <v>16970</v>
      </c>
      <c r="F40" s="26">
        <f t="shared" si="0"/>
        <v>-15666</v>
      </c>
      <c r="G40" s="26">
        <f t="shared" si="1"/>
        <v>51.99779384728521</v>
      </c>
      <c r="H40" s="1">
        <v>0</v>
      </c>
      <c r="I40" s="1">
        <v>0</v>
      </c>
    </row>
    <row r="41" spans="1:9" ht="16.5" customHeight="1">
      <c r="A41" s="4"/>
      <c r="B41" s="25" t="s">
        <v>102</v>
      </c>
      <c r="C41" s="18" t="s">
        <v>103</v>
      </c>
      <c r="D41" s="26">
        <v>7700</v>
      </c>
      <c r="E41" s="26">
        <v>7700</v>
      </c>
      <c r="F41" s="26">
        <f t="shared" si="0"/>
        <v>0</v>
      </c>
      <c r="G41" s="26">
        <f t="shared" si="1"/>
        <v>100</v>
      </c>
      <c r="H41" s="1">
        <v>0</v>
      </c>
      <c r="I41" s="1">
        <v>0</v>
      </c>
    </row>
    <row r="42" spans="1:9" ht="16.5" customHeight="1">
      <c r="A42" s="4"/>
      <c r="B42" s="25" t="s">
        <v>104</v>
      </c>
      <c r="C42" s="18" t="s">
        <v>105</v>
      </c>
      <c r="D42" s="26">
        <v>3000</v>
      </c>
      <c r="E42" s="26">
        <v>0</v>
      </c>
      <c r="F42" s="26">
        <f t="shared" si="0"/>
        <v>-3000</v>
      </c>
      <c r="G42" s="26">
        <f t="shared" si="1"/>
        <v>0</v>
      </c>
      <c r="H42" s="1">
        <v>0</v>
      </c>
      <c r="I42" s="1">
        <v>0</v>
      </c>
    </row>
    <row r="43" spans="1:9" ht="16.5" customHeight="1">
      <c r="A43" s="4"/>
      <c r="B43" s="25" t="s">
        <v>106</v>
      </c>
      <c r="C43" s="18" t="s">
        <v>107</v>
      </c>
      <c r="D43" s="26">
        <v>35616</v>
      </c>
      <c r="E43" s="26">
        <v>29925</v>
      </c>
      <c r="F43" s="26">
        <f t="shared" si="0"/>
        <v>-5691</v>
      </c>
      <c r="G43" s="26">
        <f t="shared" si="1"/>
        <v>84.02122641509435</v>
      </c>
      <c r="H43" s="1">
        <v>0</v>
      </c>
      <c r="I43" s="1">
        <v>0</v>
      </c>
    </row>
    <row r="44" spans="1:9" ht="16.5" customHeight="1">
      <c r="A44" s="4"/>
      <c r="B44" s="25" t="s">
        <v>108</v>
      </c>
      <c r="C44" s="18" t="s">
        <v>109</v>
      </c>
      <c r="D44" s="26">
        <v>37000</v>
      </c>
      <c r="E44" s="26">
        <v>18190</v>
      </c>
      <c r="F44" s="26">
        <f t="shared" si="0"/>
        <v>-18810</v>
      </c>
      <c r="G44" s="26">
        <f t="shared" si="1"/>
        <v>49.16216216216216</v>
      </c>
      <c r="H44" s="1">
        <v>0</v>
      </c>
      <c r="I44" s="1">
        <v>0</v>
      </c>
    </row>
    <row r="45" spans="1:9" ht="16.5" customHeight="1">
      <c r="A45" s="4"/>
      <c r="B45" s="25" t="s">
        <v>68</v>
      </c>
      <c r="C45" s="18" t="s">
        <v>69</v>
      </c>
      <c r="D45" s="26">
        <v>46260</v>
      </c>
      <c r="E45" s="26">
        <v>12537</v>
      </c>
      <c r="F45" s="26">
        <f t="shared" si="0"/>
        <v>-33723</v>
      </c>
      <c r="G45" s="26">
        <f t="shared" si="1"/>
        <v>27.101167315175097</v>
      </c>
      <c r="H45" s="1">
        <v>0</v>
      </c>
      <c r="I45" s="1">
        <v>0</v>
      </c>
    </row>
    <row r="46" spans="1:9" ht="16.5" customHeight="1">
      <c r="A46" s="4"/>
      <c r="B46" s="25" t="s">
        <v>110</v>
      </c>
      <c r="C46" s="18" t="s">
        <v>111</v>
      </c>
      <c r="D46" s="26">
        <v>29136</v>
      </c>
      <c r="E46" s="26">
        <v>28840</v>
      </c>
      <c r="F46" s="26">
        <f t="shared" si="0"/>
        <v>-296</v>
      </c>
      <c r="G46" s="26">
        <f t="shared" si="1"/>
        <v>98.98407468423943</v>
      </c>
      <c r="H46" s="1">
        <v>0</v>
      </c>
      <c r="I46" s="1">
        <v>0</v>
      </c>
    </row>
    <row r="47" spans="1:9" ht="16.5" customHeight="1">
      <c r="A47" s="4"/>
      <c r="B47" s="25" t="s">
        <v>112</v>
      </c>
      <c r="C47" s="18" t="s">
        <v>113</v>
      </c>
      <c r="D47" s="26">
        <v>2000</v>
      </c>
      <c r="E47" s="26">
        <v>3000</v>
      </c>
      <c r="F47" s="26">
        <f t="shared" si="0"/>
        <v>1000</v>
      </c>
      <c r="G47" s="26">
        <f t="shared" si="1"/>
        <v>150</v>
      </c>
      <c r="H47" s="1">
        <v>0</v>
      </c>
      <c r="I47" s="1">
        <v>0</v>
      </c>
    </row>
    <row r="48" spans="1:9" ht="16.5" customHeight="1">
      <c r="A48" s="4"/>
      <c r="B48" s="25" t="s">
        <v>114</v>
      </c>
      <c r="C48" s="18" t="s">
        <v>115</v>
      </c>
      <c r="D48" s="26">
        <v>2035</v>
      </c>
      <c r="E48" s="26">
        <v>2035</v>
      </c>
      <c r="F48" s="26">
        <f t="shared" si="0"/>
        <v>0</v>
      </c>
      <c r="G48" s="26">
        <f t="shared" si="1"/>
        <v>100</v>
      </c>
      <c r="H48" s="1">
        <v>0</v>
      </c>
      <c r="I48" s="1">
        <v>0</v>
      </c>
    </row>
    <row r="49" spans="1:9" ht="16.5" customHeight="1">
      <c r="A49" s="4"/>
      <c r="B49" s="25" t="s">
        <v>116</v>
      </c>
      <c r="C49" s="18" t="s">
        <v>117</v>
      </c>
      <c r="D49" s="26">
        <v>2352</v>
      </c>
      <c r="E49" s="26">
        <v>2352</v>
      </c>
      <c r="F49" s="26">
        <f t="shared" si="0"/>
        <v>0</v>
      </c>
      <c r="G49" s="26">
        <f t="shared" si="1"/>
        <v>100</v>
      </c>
      <c r="H49" s="1">
        <v>2352</v>
      </c>
      <c r="I49" s="1">
        <v>2352</v>
      </c>
    </row>
    <row r="50" spans="1:9" ht="16.5" customHeight="1">
      <c r="A50" s="4"/>
      <c r="B50" s="25" t="s">
        <v>118</v>
      </c>
      <c r="C50" s="18" t="s">
        <v>119</v>
      </c>
      <c r="D50" s="26">
        <v>2352</v>
      </c>
      <c r="E50" s="26">
        <v>2352</v>
      </c>
      <c r="F50" s="26">
        <f t="shared" si="0"/>
        <v>0</v>
      </c>
      <c r="G50" s="26">
        <f t="shared" si="1"/>
        <v>100</v>
      </c>
      <c r="H50" s="1">
        <v>0</v>
      </c>
      <c r="I50" s="1">
        <v>0</v>
      </c>
    </row>
    <row r="51" spans="1:7" ht="15.75" customHeight="1">
      <c r="A51" s="4"/>
      <c r="B51" s="41" t="s">
        <v>70</v>
      </c>
      <c r="C51" s="41"/>
      <c r="D51" s="26">
        <f>SUM(H27:H50)</f>
        <v>1880999</v>
      </c>
      <c r="E51" s="26">
        <f>SUM(I27:I50)</f>
        <v>773510</v>
      </c>
      <c r="F51" s="26">
        <f t="shared" si="0"/>
        <v>-1107489</v>
      </c>
      <c r="G51" s="26">
        <f t="shared" si="1"/>
        <v>41.12229724736696</v>
      </c>
    </row>
    <row r="52" spans="1:7" ht="15.75" customHeight="1">
      <c r="A52" s="4"/>
      <c r="B52" s="27"/>
      <c r="C52" s="14"/>
      <c r="D52" s="28"/>
      <c r="E52" s="28"/>
      <c r="F52" s="28"/>
      <c r="G52" s="28"/>
    </row>
    <row r="53" spans="1:7" ht="15.75" customHeight="1">
      <c r="A53" s="4"/>
      <c r="B53" s="41" t="s">
        <v>120</v>
      </c>
      <c r="C53" s="41"/>
      <c r="D53" s="26">
        <f>SUM(D51)</f>
        <v>1880999</v>
      </c>
      <c r="E53" s="26">
        <f>SUM(E51)</f>
        <v>773510</v>
      </c>
      <c r="F53" s="26">
        <f>E53-D53</f>
        <v>-1107489</v>
      </c>
      <c r="G53" s="26">
        <f>IF(D53=0,0,E53/D53)*100</f>
        <v>41.12229724736696</v>
      </c>
    </row>
    <row r="54" spans="1:7" ht="15.75" customHeight="1">
      <c r="A54" s="4"/>
      <c r="B54" s="27"/>
      <c r="C54" s="14"/>
      <c r="D54" s="28"/>
      <c r="E54" s="28"/>
      <c r="F54" s="28"/>
      <c r="G54" s="28"/>
    </row>
    <row r="55" spans="1:7" ht="16.5" customHeight="1">
      <c r="A55" s="4"/>
      <c r="B55" s="40" t="s">
        <v>121</v>
      </c>
      <c r="C55" s="40"/>
      <c r="D55" s="40"/>
      <c r="E55" s="40"/>
      <c r="F55" s="40"/>
      <c r="G55" s="40"/>
    </row>
    <row r="56" spans="1:7" ht="16.5" customHeight="1">
      <c r="A56" s="4"/>
      <c r="B56" s="24" t="s">
        <v>65</v>
      </c>
      <c r="C56" s="23"/>
      <c r="D56" s="23"/>
      <c r="E56" s="23"/>
      <c r="F56" s="23"/>
      <c r="G56" s="23"/>
    </row>
    <row r="57" spans="1:9" ht="16.5" customHeight="1">
      <c r="A57" s="4"/>
      <c r="B57" s="25" t="s">
        <v>76</v>
      </c>
      <c r="C57" s="18" t="s">
        <v>77</v>
      </c>
      <c r="D57" s="26">
        <v>45000</v>
      </c>
      <c r="E57" s="26">
        <v>18750</v>
      </c>
      <c r="F57" s="26">
        <f aca="true" t="shared" si="2" ref="F57:F66">E57-D57</f>
        <v>-26250</v>
      </c>
      <c r="G57" s="26">
        <f aca="true" t="shared" si="3" ref="G57:G66">IF(D57=0,0,E57/D57)*100</f>
        <v>41.66666666666667</v>
      </c>
      <c r="H57" s="1">
        <v>45000</v>
      </c>
      <c r="I57" s="1">
        <v>18750</v>
      </c>
    </row>
    <row r="58" spans="1:9" ht="16.5" customHeight="1">
      <c r="A58" s="4"/>
      <c r="B58" s="25" t="s">
        <v>78</v>
      </c>
      <c r="C58" s="18" t="s">
        <v>79</v>
      </c>
      <c r="D58" s="26">
        <v>45000</v>
      </c>
      <c r="E58" s="26">
        <v>18750</v>
      </c>
      <c r="F58" s="26">
        <f t="shared" si="2"/>
        <v>-26250</v>
      </c>
      <c r="G58" s="26">
        <f t="shared" si="3"/>
        <v>41.66666666666667</v>
      </c>
      <c r="H58" s="1">
        <v>0</v>
      </c>
      <c r="I58" s="1">
        <v>0</v>
      </c>
    </row>
    <row r="59" spans="1:9" ht="16.5" customHeight="1">
      <c r="A59" s="4"/>
      <c r="B59" s="25" t="s">
        <v>90</v>
      </c>
      <c r="C59" s="18" t="s">
        <v>91</v>
      </c>
      <c r="D59" s="26">
        <v>11900</v>
      </c>
      <c r="E59" s="26">
        <v>5000</v>
      </c>
      <c r="F59" s="26">
        <f t="shared" si="2"/>
        <v>-6900</v>
      </c>
      <c r="G59" s="26">
        <f t="shared" si="3"/>
        <v>42.016806722689076</v>
      </c>
      <c r="H59" s="1">
        <v>11900</v>
      </c>
      <c r="I59" s="1">
        <v>5000</v>
      </c>
    </row>
    <row r="60" spans="1:9" ht="16.5" customHeight="1">
      <c r="A60" s="4"/>
      <c r="B60" s="25" t="s">
        <v>92</v>
      </c>
      <c r="C60" s="18" t="s">
        <v>93</v>
      </c>
      <c r="D60" s="26">
        <v>6400</v>
      </c>
      <c r="E60" s="26">
        <v>2750</v>
      </c>
      <c r="F60" s="26">
        <f t="shared" si="2"/>
        <v>-3650</v>
      </c>
      <c r="G60" s="26">
        <f t="shared" si="3"/>
        <v>42.96875</v>
      </c>
      <c r="H60" s="1">
        <v>0</v>
      </c>
      <c r="I60" s="1">
        <v>0</v>
      </c>
    </row>
    <row r="61" spans="1:9" ht="16.5" customHeight="1">
      <c r="A61" s="4"/>
      <c r="B61" s="25" t="s">
        <v>94</v>
      </c>
      <c r="C61" s="18" t="s">
        <v>95</v>
      </c>
      <c r="D61" s="26">
        <v>2000</v>
      </c>
      <c r="E61" s="26">
        <v>875</v>
      </c>
      <c r="F61" s="26">
        <f t="shared" si="2"/>
        <v>-1125</v>
      </c>
      <c r="G61" s="26">
        <f t="shared" si="3"/>
        <v>43.75</v>
      </c>
      <c r="H61" s="1">
        <v>0</v>
      </c>
      <c r="I61" s="1">
        <v>0</v>
      </c>
    </row>
    <row r="62" spans="1:9" ht="16.5" customHeight="1">
      <c r="A62" s="4"/>
      <c r="B62" s="25" t="s">
        <v>96</v>
      </c>
      <c r="C62" s="18" t="s">
        <v>97</v>
      </c>
      <c r="D62" s="26">
        <v>2200</v>
      </c>
      <c r="E62" s="26">
        <v>875</v>
      </c>
      <c r="F62" s="26">
        <f t="shared" si="2"/>
        <v>-1325</v>
      </c>
      <c r="G62" s="26">
        <f t="shared" si="3"/>
        <v>39.77272727272727</v>
      </c>
      <c r="H62" s="1">
        <v>0</v>
      </c>
      <c r="I62" s="1">
        <v>0</v>
      </c>
    </row>
    <row r="63" spans="1:9" ht="16.5" customHeight="1">
      <c r="A63" s="4"/>
      <c r="B63" s="25" t="s">
        <v>98</v>
      </c>
      <c r="C63" s="18" t="s">
        <v>99</v>
      </c>
      <c r="D63" s="26">
        <v>1300</v>
      </c>
      <c r="E63" s="26">
        <v>500</v>
      </c>
      <c r="F63" s="26">
        <f t="shared" si="2"/>
        <v>-800</v>
      </c>
      <c r="G63" s="26">
        <f t="shared" si="3"/>
        <v>38.46153846153847</v>
      </c>
      <c r="H63" s="1">
        <v>0</v>
      </c>
      <c r="I63" s="1">
        <v>0</v>
      </c>
    </row>
    <row r="64" spans="1:9" ht="16.5" customHeight="1">
      <c r="A64" s="4"/>
      <c r="B64" s="25" t="s">
        <v>66</v>
      </c>
      <c r="C64" s="18" t="s">
        <v>67</v>
      </c>
      <c r="D64" s="26">
        <v>23736</v>
      </c>
      <c r="E64" s="26">
        <v>0</v>
      </c>
      <c r="F64" s="26">
        <f t="shared" si="2"/>
        <v>-23736</v>
      </c>
      <c r="G64" s="26">
        <f t="shared" si="3"/>
        <v>0</v>
      </c>
      <c r="H64" s="1">
        <v>23736</v>
      </c>
      <c r="I64" s="1">
        <v>0</v>
      </c>
    </row>
    <row r="65" spans="1:9" ht="16.5" customHeight="1">
      <c r="A65" s="4"/>
      <c r="B65" s="25" t="s">
        <v>106</v>
      </c>
      <c r="C65" s="18" t="s">
        <v>107</v>
      </c>
      <c r="D65" s="26">
        <v>23736</v>
      </c>
      <c r="E65" s="26">
        <v>0</v>
      </c>
      <c r="F65" s="26">
        <f t="shared" si="2"/>
        <v>-23736</v>
      </c>
      <c r="G65" s="26">
        <f t="shared" si="3"/>
        <v>0</v>
      </c>
      <c r="H65" s="1">
        <v>0</v>
      </c>
      <c r="I65" s="1">
        <v>0</v>
      </c>
    </row>
    <row r="66" spans="1:7" ht="15.75" customHeight="1">
      <c r="A66" s="4"/>
      <c r="B66" s="41" t="s">
        <v>70</v>
      </c>
      <c r="C66" s="41"/>
      <c r="D66" s="26">
        <f>SUM(H57:H65)</f>
        <v>80636</v>
      </c>
      <c r="E66" s="26">
        <f>SUM(I57:I65)</f>
        <v>23750</v>
      </c>
      <c r="F66" s="26">
        <f t="shared" si="2"/>
        <v>-56886</v>
      </c>
      <c r="G66" s="26">
        <f t="shared" si="3"/>
        <v>29.453345900094252</v>
      </c>
    </row>
    <row r="67" spans="1:7" ht="15.75" customHeight="1">
      <c r="A67" s="4"/>
      <c r="B67" s="27"/>
      <c r="C67" s="14"/>
      <c r="D67" s="28"/>
      <c r="E67" s="28"/>
      <c r="F67" s="28"/>
      <c r="G67" s="28"/>
    </row>
    <row r="68" spans="1:7" ht="15.75" customHeight="1">
      <c r="A68" s="4"/>
      <c r="B68" s="41" t="s">
        <v>122</v>
      </c>
      <c r="C68" s="41"/>
      <c r="D68" s="26">
        <f>SUM(D66)</f>
        <v>80636</v>
      </c>
      <c r="E68" s="26">
        <f>SUM(E66)</f>
        <v>23750</v>
      </c>
      <c r="F68" s="26">
        <f>E68-D68</f>
        <v>-56886</v>
      </c>
      <c r="G68" s="26">
        <f>IF(D68=0,0,E68/D68)*100</f>
        <v>29.453345900094252</v>
      </c>
    </row>
    <row r="69" spans="1:7" ht="15.75" customHeight="1">
      <c r="A69" s="4"/>
      <c r="B69" s="27"/>
      <c r="C69" s="14"/>
      <c r="D69" s="28"/>
      <c r="E69" s="28"/>
      <c r="F69" s="28"/>
      <c r="G69" s="28"/>
    </row>
    <row r="70" spans="1:7" ht="16.5" customHeight="1">
      <c r="A70" s="4"/>
      <c r="B70" s="40" t="s">
        <v>123</v>
      </c>
      <c r="C70" s="40"/>
      <c r="D70" s="40"/>
      <c r="E70" s="40"/>
      <c r="F70" s="40"/>
      <c r="G70" s="40"/>
    </row>
    <row r="71" spans="1:7" ht="16.5" customHeight="1">
      <c r="A71" s="4"/>
      <c r="B71" s="24" t="s">
        <v>65</v>
      </c>
      <c r="C71" s="23"/>
      <c r="D71" s="23"/>
      <c r="E71" s="23"/>
      <c r="F71" s="23"/>
      <c r="G71" s="23"/>
    </row>
    <row r="72" spans="1:9" ht="16.5" customHeight="1">
      <c r="A72" s="4"/>
      <c r="B72" s="25" t="s">
        <v>66</v>
      </c>
      <c r="C72" s="18" t="s">
        <v>67</v>
      </c>
      <c r="D72" s="26">
        <v>34318</v>
      </c>
      <c r="E72" s="26">
        <v>0</v>
      </c>
      <c r="F72" s="26">
        <f>E72-D72</f>
        <v>-34318</v>
      </c>
      <c r="G72" s="26">
        <f>IF(D72=0,0,E72/D72)*100</f>
        <v>0</v>
      </c>
      <c r="H72" s="1">
        <v>34318</v>
      </c>
      <c r="I72" s="1">
        <v>0</v>
      </c>
    </row>
    <row r="73" spans="1:9" ht="16.5" customHeight="1">
      <c r="A73" s="4"/>
      <c r="B73" s="25" t="s">
        <v>124</v>
      </c>
      <c r="C73" s="18" t="s">
        <v>125</v>
      </c>
      <c r="D73" s="26">
        <v>34318</v>
      </c>
      <c r="E73" s="26">
        <v>0</v>
      </c>
      <c r="F73" s="26">
        <f>E73-D73</f>
        <v>-34318</v>
      </c>
      <c r="G73" s="26">
        <f>IF(D73=0,0,E73/D73)*100</f>
        <v>0</v>
      </c>
      <c r="H73" s="1">
        <v>0</v>
      </c>
      <c r="I73" s="1">
        <v>0</v>
      </c>
    </row>
    <row r="74" spans="1:7" ht="15.75" customHeight="1">
      <c r="A74" s="4"/>
      <c r="B74" s="41" t="s">
        <v>70</v>
      </c>
      <c r="C74" s="41"/>
      <c r="D74" s="26">
        <f>SUM(H72:H73)</f>
        <v>34318</v>
      </c>
      <c r="E74" s="26">
        <f>SUM(I72:I73)</f>
        <v>0</v>
      </c>
      <c r="F74" s="26">
        <f>E74-D74</f>
        <v>-34318</v>
      </c>
      <c r="G74" s="26">
        <f>IF(D74=0,0,E74/D74)*100</f>
        <v>0</v>
      </c>
    </row>
    <row r="75" spans="1:7" ht="15.75" customHeight="1">
      <c r="A75" s="4"/>
      <c r="B75" s="27"/>
      <c r="C75" s="14"/>
      <c r="D75" s="28"/>
      <c r="E75" s="28"/>
      <c r="F75" s="28"/>
      <c r="G75" s="28"/>
    </row>
    <row r="76" spans="1:7" ht="15.75" customHeight="1">
      <c r="A76" s="4"/>
      <c r="B76" s="41" t="s">
        <v>126</v>
      </c>
      <c r="C76" s="41"/>
      <c r="D76" s="26">
        <f>SUM(D74)</f>
        <v>34318</v>
      </c>
      <c r="E76" s="26">
        <f>SUM(E74)</f>
        <v>0</v>
      </c>
      <c r="F76" s="26">
        <f>E76-D76</f>
        <v>-34318</v>
      </c>
      <c r="G76" s="26">
        <f>IF(D76=0,0,E76/D76)*100</f>
        <v>0</v>
      </c>
    </row>
    <row r="77" spans="1:7" ht="15.75" customHeight="1">
      <c r="A77" s="4"/>
      <c r="B77" s="27"/>
      <c r="C77" s="14"/>
      <c r="D77" s="28"/>
      <c r="E77" s="28"/>
      <c r="F77" s="28"/>
      <c r="G77" s="28"/>
    </row>
    <row r="78" spans="1:7" ht="15.75" customHeight="1">
      <c r="A78" s="4"/>
      <c r="B78" s="41" t="s">
        <v>127</v>
      </c>
      <c r="C78" s="41"/>
      <c r="D78" s="26">
        <f>SUM(D53,D68,D76)</f>
        <v>1995953</v>
      </c>
      <c r="E78" s="26">
        <f>SUM(E53,E68,E76)</f>
        <v>797260</v>
      </c>
      <c r="F78" s="26">
        <f>E78-D78</f>
        <v>-1198693</v>
      </c>
      <c r="G78" s="26">
        <f>IF(D78=0,0,E78/D78)*100</f>
        <v>39.94382633258398</v>
      </c>
    </row>
    <row r="79" spans="1:7" ht="15.75" customHeight="1">
      <c r="A79" s="4"/>
      <c r="B79" s="27"/>
      <c r="C79" s="14"/>
      <c r="D79" s="28"/>
      <c r="E79" s="28"/>
      <c r="F79" s="28"/>
      <c r="G79" s="28"/>
    </row>
    <row r="80" spans="1:7" ht="15.75" customHeight="1">
      <c r="A80" s="4"/>
      <c r="B80" s="41" t="s">
        <v>128</v>
      </c>
      <c r="C80" s="41"/>
      <c r="D80" s="26">
        <f>SUM(D78)</f>
        <v>1995953</v>
      </c>
      <c r="E80" s="26">
        <f>SUM(E78)</f>
        <v>797260</v>
      </c>
      <c r="F80" s="26">
        <f>E80-D80</f>
        <v>-1198693</v>
      </c>
      <c r="G80" s="26">
        <f>IF(D80=0,0,E80/D80)*100</f>
        <v>39.94382633258398</v>
      </c>
    </row>
    <row r="81" spans="1:7" ht="16.5" customHeight="1">
      <c r="A81" s="4"/>
      <c r="B81" s="27"/>
      <c r="C81" s="14"/>
      <c r="D81" s="28"/>
      <c r="E81" s="28"/>
      <c r="F81" s="28"/>
      <c r="G81" s="28"/>
    </row>
    <row r="82" spans="1:7" ht="16.5" customHeight="1">
      <c r="A82" s="4"/>
      <c r="B82" s="27"/>
      <c r="C82" s="14"/>
      <c r="D82" s="28"/>
      <c r="E82" s="28"/>
      <c r="F82" s="28"/>
      <c r="G82" s="28"/>
    </row>
    <row r="83" spans="1:7" ht="16.5" customHeight="1">
      <c r="A83" s="4"/>
      <c r="B83" s="38" t="s">
        <v>129</v>
      </c>
      <c r="C83" s="38"/>
      <c r="D83" s="38"/>
      <c r="E83" s="38"/>
      <c r="F83" s="38"/>
      <c r="G83" s="38"/>
    </row>
    <row r="84" spans="1:7" ht="16.5" customHeight="1">
      <c r="A84" s="4"/>
      <c r="B84" s="39" t="s">
        <v>29</v>
      </c>
      <c r="C84" s="39"/>
      <c r="D84" s="39"/>
      <c r="E84" s="39"/>
      <c r="F84" s="39"/>
      <c r="G84" s="39"/>
    </row>
    <row r="85" spans="1:7" ht="16.5" customHeight="1">
      <c r="A85" s="4"/>
      <c r="B85" s="40" t="s">
        <v>130</v>
      </c>
      <c r="C85" s="40"/>
      <c r="D85" s="40"/>
      <c r="E85" s="40"/>
      <c r="F85" s="40"/>
      <c r="G85" s="40"/>
    </row>
    <row r="86" spans="1:7" ht="16.5" customHeight="1">
      <c r="A86" s="4"/>
      <c r="B86" s="24" t="s">
        <v>65</v>
      </c>
      <c r="C86" s="23"/>
      <c r="D86" s="23"/>
      <c r="E86" s="23"/>
      <c r="F86" s="23"/>
      <c r="G86" s="23"/>
    </row>
    <row r="87" spans="1:9" ht="16.5" customHeight="1">
      <c r="A87" s="4"/>
      <c r="B87" s="25" t="s">
        <v>66</v>
      </c>
      <c r="C87" s="18" t="s">
        <v>67</v>
      </c>
      <c r="D87" s="26">
        <v>1062</v>
      </c>
      <c r="E87" s="26">
        <v>238</v>
      </c>
      <c r="F87" s="26">
        <f>E87-D87</f>
        <v>-824</v>
      </c>
      <c r="G87" s="26">
        <f>IF(D87=0,0,E87/D87)*100</f>
        <v>22.4105461393597</v>
      </c>
      <c r="H87" s="1">
        <v>1062</v>
      </c>
      <c r="I87" s="1">
        <v>238</v>
      </c>
    </row>
    <row r="88" spans="1:9" ht="16.5" customHeight="1">
      <c r="A88" s="4"/>
      <c r="B88" s="25" t="s">
        <v>131</v>
      </c>
      <c r="C88" s="18" t="s">
        <v>132</v>
      </c>
      <c r="D88" s="26">
        <v>300</v>
      </c>
      <c r="E88" s="26">
        <v>238</v>
      </c>
      <c r="F88" s="26">
        <f>E88-D88</f>
        <v>-62</v>
      </c>
      <c r="G88" s="26">
        <f>IF(D88=0,0,E88/D88)*100</f>
        <v>79.33333333333333</v>
      </c>
      <c r="H88" s="1">
        <v>0</v>
      </c>
      <c r="I88" s="1">
        <v>0</v>
      </c>
    </row>
    <row r="89" spans="1:9" ht="16.5" customHeight="1">
      <c r="A89" s="4"/>
      <c r="B89" s="25" t="s">
        <v>106</v>
      </c>
      <c r="C89" s="18" t="s">
        <v>107</v>
      </c>
      <c r="D89" s="26">
        <v>562</v>
      </c>
      <c r="E89" s="26">
        <v>0</v>
      </c>
      <c r="F89" s="26">
        <f>E89-D89</f>
        <v>-562</v>
      </c>
      <c r="G89" s="26">
        <f>IF(D89=0,0,E89/D89)*100</f>
        <v>0</v>
      </c>
      <c r="H89" s="1">
        <v>0</v>
      </c>
      <c r="I89" s="1">
        <v>0</v>
      </c>
    </row>
    <row r="90" spans="1:9" ht="16.5" customHeight="1">
      <c r="A90" s="4"/>
      <c r="B90" s="25" t="s">
        <v>68</v>
      </c>
      <c r="C90" s="18" t="s">
        <v>69</v>
      </c>
      <c r="D90" s="26">
        <v>200</v>
      </c>
      <c r="E90" s="26">
        <v>0</v>
      </c>
      <c r="F90" s="26">
        <f>E90-D90</f>
        <v>-200</v>
      </c>
      <c r="G90" s="26">
        <f>IF(D90=0,0,E90/D90)*100</f>
        <v>0</v>
      </c>
      <c r="H90" s="1">
        <v>0</v>
      </c>
      <c r="I90" s="1">
        <v>0</v>
      </c>
    </row>
    <row r="91" spans="1:7" ht="15.75" customHeight="1">
      <c r="A91" s="4"/>
      <c r="B91" s="41" t="s">
        <v>70</v>
      </c>
      <c r="C91" s="41"/>
      <c r="D91" s="26">
        <f>SUM(H87:H90)</f>
        <v>1062</v>
      </c>
      <c r="E91" s="26">
        <f>SUM(I87:I90)</f>
        <v>238</v>
      </c>
      <c r="F91" s="26">
        <f>E91-D91</f>
        <v>-824</v>
      </c>
      <c r="G91" s="26">
        <f>IF(D91=0,0,E91/D91)*100</f>
        <v>22.4105461393597</v>
      </c>
    </row>
    <row r="92" spans="1:7" ht="15.75" customHeight="1">
      <c r="A92" s="4"/>
      <c r="B92" s="27"/>
      <c r="C92" s="14"/>
      <c r="D92" s="28"/>
      <c r="E92" s="28"/>
      <c r="F92" s="28"/>
      <c r="G92" s="28"/>
    </row>
    <row r="93" spans="1:7" ht="15.75" customHeight="1">
      <c r="A93" s="4"/>
      <c r="B93" s="41" t="s">
        <v>133</v>
      </c>
      <c r="C93" s="41"/>
      <c r="D93" s="26">
        <f>SUM(D91)</f>
        <v>1062</v>
      </c>
      <c r="E93" s="26">
        <f>SUM(E91)</f>
        <v>238</v>
      </c>
      <c r="F93" s="26">
        <f>E93-D93</f>
        <v>-824</v>
      </c>
      <c r="G93" s="26">
        <f>IF(D93=0,0,E93/D93)*100</f>
        <v>22.4105461393597</v>
      </c>
    </row>
    <row r="94" spans="1:7" ht="15.75" customHeight="1">
      <c r="A94" s="4"/>
      <c r="B94" s="27"/>
      <c r="C94" s="14"/>
      <c r="D94" s="28"/>
      <c r="E94" s="28"/>
      <c r="F94" s="28"/>
      <c r="G94" s="28"/>
    </row>
    <row r="95" spans="1:7" ht="15.75" customHeight="1">
      <c r="A95" s="4"/>
      <c r="B95" s="41" t="s">
        <v>127</v>
      </c>
      <c r="C95" s="41"/>
      <c r="D95" s="26">
        <f>SUM(D93)</f>
        <v>1062</v>
      </c>
      <c r="E95" s="26">
        <f>SUM(E93)</f>
        <v>238</v>
      </c>
      <c r="F95" s="26">
        <f>E95-D95</f>
        <v>-824</v>
      </c>
      <c r="G95" s="26">
        <f>IF(D95=0,0,E95/D95)*100</f>
        <v>22.4105461393597</v>
      </c>
    </row>
    <row r="96" spans="1:7" ht="15.75" customHeight="1">
      <c r="A96" s="4"/>
      <c r="B96" s="27"/>
      <c r="C96" s="14"/>
      <c r="D96" s="28"/>
      <c r="E96" s="28"/>
      <c r="F96" s="28"/>
      <c r="G96" s="28"/>
    </row>
    <row r="97" spans="1:7" ht="15.75" customHeight="1">
      <c r="A97" s="4"/>
      <c r="B97" s="41" t="s">
        <v>134</v>
      </c>
      <c r="C97" s="41"/>
      <c r="D97" s="26">
        <f>SUM(D95)</f>
        <v>1062</v>
      </c>
      <c r="E97" s="26">
        <f>SUM(E95)</f>
        <v>238</v>
      </c>
      <c r="F97" s="26">
        <f>E97-D97</f>
        <v>-824</v>
      </c>
      <c r="G97" s="26">
        <f>IF(D97=0,0,E97/D97)*100</f>
        <v>22.4105461393597</v>
      </c>
    </row>
    <row r="98" spans="1:7" ht="16.5" customHeight="1">
      <c r="A98" s="4"/>
      <c r="B98" s="27"/>
      <c r="C98" s="14"/>
      <c r="D98" s="28"/>
      <c r="E98" s="28"/>
      <c r="F98" s="28"/>
      <c r="G98" s="28"/>
    </row>
    <row r="99" spans="1:7" ht="16.5" customHeight="1">
      <c r="A99" s="4"/>
      <c r="B99" s="27"/>
      <c r="C99" s="14"/>
      <c r="D99" s="28"/>
      <c r="E99" s="28"/>
      <c r="F99" s="28"/>
      <c r="G99" s="28"/>
    </row>
    <row r="100" spans="1:7" ht="16.5" customHeight="1">
      <c r="A100" s="4"/>
      <c r="B100" s="38" t="s">
        <v>135</v>
      </c>
      <c r="C100" s="38"/>
      <c r="D100" s="38"/>
      <c r="E100" s="38"/>
      <c r="F100" s="38"/>
      <c r="G100" s="38"/>
    </row>
    <row r="101" spans="1:7" ht="16.5" customHeight="1">
      <c r="A101" s="4"/>
      <c r="B101" s="39" t="s">
        <v>136</v>
      </c>
      <c r="C101" s="39"/>
      <c r="D101" s="39"/>
      <c r="E101" s="39"/>
      <c r="F101" s="39"/>
      <c r="G101" s="39"/>
    </row>
    <row r="102" spans="1:7" ht="16.5" customHeight="1">
      <c r="A102" s="4"/>
      <c r="B102" s="40" t="s">
        <v>137</v>
      </c>
      <c r="C102" s="40"/>
      <c r="D102" s="40"/>
      <c r="E102" s="40"/>
      <c r="F102" s="40"/>
      <c r="G102" s="40"/>
    </row>
    <row r="103" spans="1:7" ht="16.5" customHeight="1">
      <c r="A103" s="4"/>
      <c r="B103" s="24" t="s">
        <v>65</v>
      </c>
      <c r="C103" s="23"/>
      <c r="D103" s="23"/>
      <c r="E103" s="23"/>
      <c r="F103" s="23"/>
      <c r="G103" s="23"/>
    </row>
    <row r="104" spans="1:9" ht="16.5" customHeight="1">
      <c r="A104" s="4"/>
      <c r="B104" s="25" t="s">
        <v>66</v>
      </c>
      <c r="C104" s="18" t="s">
        <v>67</v>
      </c>
      <c r="D104" s="26">
        <v>916</v>
      </c>
      <c r="E104" s="26">
        <v>0</v>
      </c>
      <c r="F104" s="26">
        <f>E104-D104</f>
        <v>-916</v>
      </c>
      <c r="G104" s="26">
        <f>IF(D104=0,0,E104/D104)*100</f>
        <v>0</v>
      </c>
      <c r="H104" s="1">
        <v>916</v>
      </c>
      <c r="I104" s="1">
        <v>0</v>
      </c>
    </row>
    <row r="105" spans="1:9" ht="16.5" customHeight="1">
      <c r="A105" s="4"/>
      <c r="B105" s="25" t="s">
        <v>106</v>
      </c>
      <c r="C105" s="18" t="s">
        <v>107</v>
      </c>
      <c r="D105" s="26">
        <v>916</v>
      </c>
      <c r="E105" s="26">
        <v>0</v>
      </c>
      <c r="F105" s="26">
        <f>E105-D105</f>
        <v>-916</v>
      </c>
      <c r="G105" s="26">
        <f>IF(D105=0,0,E105/D105)*100</f>
        <v>0</v>
      </c>
      <c r="H105" s="1">
        <v>0</v>
      </c>
      <c r="I105" s="1">
        <v>0</v>
      </c>
    </row>
    <row r="106" spans="1:7" ht="15.75" customHeight="1">
      <c r="A106" s="4"/>
      <c r="B106" s="41" t="s">
        <v>70</v>
      </c>
      <c r="C106" s="41"/>
      <c r="D106" s="26">
        <f>SUM(H104:H105)</f>
        <v>916</v>
      </c>
      <c r="E106" s="26">
        <f>SUM(I104:I105)</f>
        <v>0</v>
      </c>
      <c r="F106" s="26">
        <f>E106-D106</f>
        <v>-916</v>
      </c>
      <c r="G106" s="26">
        <f>IF(D106=0,0,E106/D106)*100</f>
        <v>0</v>
      </c>
    </row>
    <row r="107" spans="1:7" ht="15.75" customHeight="1">
      <c r="A107" s="4"/>
      <c r="B107" s="27"/>
      <c r="C107" s="14"/>
      <c r="D107" s="28"/>
      <c r="E107" s="28"/>
      <c r="F107" s="28"/>
      <c r="G107" s="28"/>
    </row>
    <row r="108" spans="1:7" ht="15.75" customHeight="1">
      <c r="A108" s="4"/>
      <c r="B108" s="41" t="s">
        <v>138</v>
      </c>
      <c r="C108" s="41"/>
      <c r="D108" s="26">
        <f>SUM(D106)</f>
        <v>916</v>
      </c>
      <c r="E108" s="26">
        <f>SUM(E106)</f>
        <v>0</v>
      </c>
      <c r="F108" s="26">
        <f>E108-D108</f>
        <v>-916</v>
      </c>
      <c r="G108" s="26">
        <f>IF(D108=0,0,E108/D108)*100</f>
        <v>0</v>
      </c>
    </row>
    <row r="109" spans="1:7" ht="15.75" customHeight="1">
      <c r="A109" s="4"/>
      <c r="B109" s="27"/>
      <c r="C109" s="14"/>
      <c r="D109" s="28"/>
      <c r="E109" s="28"/>
      <c r="F109" s="28"/>
      <c r="G109" s="28"/>
    </row>
    <row r="110" spans="1:7" ht="15.75" customHeight="1">
      <c r="A110" s="4"/>
      <c r="B110" s="41" t="s">
        <v>139</v>
      </c>
      <c r="C110" s="41"/>
      <c r="D110" s="26">
        <f>SUM(D108)</f>
        <v>916</v>
      </c>
      <c r="E110" s="26">
        <f>SUM(E108)</f>
        <v>0</v>
      </c>
      <c r="F110" s="26">
        <f>E110-D110</f>
        <v>-916</v>
      </c>
      <c r="G110" s="26">
        <f>IF(D110=0,0,E110/D110)*100</f>
        <v>0</v>
      </c>
    </row>
    <row r="111" spans="1:7" ht="15.75" customHeight="1">
      <c r="A111" s="4"/>
      <c r="B111" s="27"/>
      <c r="C111" s="14"/>
      <c r="D111" s="28"/>
      <c r="E111" s="28"/>
      <c r="F111" s="28"/>
      <c r="G111" s="28"/>
    </row>
    <row r="112" spans="1:7" ht="15.75" customHeight="1">
      <c r="A112" s="4"/>
      <c r="B112" s="41" t="s">
        <v>140</v>
      </c>
      <c r="C112" s="41"/>
      <c r="D112" s="26">
        <f>SUM(D110)</f>
        <v>916</v>
      </c>
      <c r="E112" s="26">
        <f>SUM(E110)</f>
        <v>0</v>
      </c>
      <c r="F112" s="26">
        <f>E112-D112</f>
        <v>-916</v>
      </c>
      <c r="G112" s="26">
        <f>IF(D112=0,0,E112/D112)*100</f>
        <v>0</v>
      </c>
    </row>
    <row r="113" spans="1:7" ht="16.5" customHeight="1">
      <c r="A113" s="4"/>
      <c r="B113" s="27"/>
      <c r="C113" s="14"/>
      <c r="D113" s="28"/>
      <c r="E113" s="28"/>
      <c r="F113" s="28"/>
      <c r="G113" s="28"/>
    </row>
    <row r="114" spans="1:7" ht="16.5" customHeight="1">
      <c r="A114" s="4"/>
      <c r="B114" s="27"/>
      <c r="C114" s="14"/>
      <c r="D114" s="28"/>
      <c r="E114" s="28"/>
      <c r="F114" s="28"/>
      <c r="G114" s="28"/>
    </row>
    <row r="115" spans="1:7" ht="16.5" customHeight="1">
      <c r="A115" s="4"/>
      <c r="B115" s="27"/>
      <c r="C115" s="14"/>
      <c r="D115" s="28"/>
      <c r="E115" s="28"/>
      <c r="F115" s="28"/>
      <c r="G115" s="28"/>
    </row>
    <row r="116" spans="1:7" ht="16.5" customHeight="1">
      <c r="A116" s="4"/>
      <c r="B116" s="21"/>
      <c r="C116" s="14" t="s">
        <v>26</v>
      </c>
      <c r="D116" s="26">
        <f>SUM(D20,D80,D97,D112)</f>
        <v>2047931</v>
      </c>
      <c r="E116" s="26">
        <f>SUM(E20,E80,E97,E112)</f>
        <v>847498</v>
      </c>
      <c r="F116" s="26">
        <f>E116-D116</f>
        <v>-1200433</v>
      </c>
      <c r="G116" s="26">
        <f>IF(D116=0,0,E116/D116)*100</f>
        <v>41.38313253718021</v>
      </c>
    </row>
  </sheetData>
  <sheetProtection selectLockedCells="1" selectUnlockedCells="1"/>
  <mergeCells count="36">
    <mergeCell ref="B101:G101"/>
    <mergeCell ref="B102:G102"/>
    <mergeCell ref="B106:C106"/>
    <mergeCell ref="B108:C108"/>
    <mergeCell ref="B110:C110"/>
    <mergeCell ref="B112:C112"/>
    <mergeCell ref="B85:G85"/>
    <mergeCell ref="B91:C91"/>
    <mergeCell ref="B93:C93"/>
    <mergeCell ref="B95:C95"/>
    <mergeCell ref="B97:C97"/>
    <mergeCell ref="B100:G100"/>
    <mergeCell ref="B74:C74"/>
    <mergeCell ref="B76:C76"/>
    <mergeCell ref="B78:C78"/>
    <mergeCell ref="B80:C80"/>
    <mergeCell ref="B83:G83"/>
    <mergeCell ref="B84:G84"/>
    <mergeCell ref="B51:C51"/>
    <mergeCell ref="B53:C53"/>
    <mergeCell ref="B55:G55"/>
    <mergeCell ref="B66:C66"/>
    <mergeCell ref="B68:C68"/>
    <mergeCell ref="B70:G70"/>
    <mergeCell ref="B16:C16"/>
    <mergeCell ref="B18:C18"/>
    <mergeCell ref="B20:C20"/>
    <mergeCell ref="B23:G23"/>
    <mergeCell ref="B24:G24"/>
    <mergeCell ref="B25:G25"/>
    <mergeCell ref="B2:G2"/>
    <mergeCell ref="B3:G3"/>
    <mergeCell ref="B8:G8"/>
    <mergeCell ref="B9:G9"/>
    <mergeCell ref="B10:G10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27</v>
      </c>
      <c r="C2" s="35"/>
      <c r="D2" s="35"/>
      <c r="E2" s="35"/>
      <c r="F2" s="35"/>
      <c r="G2" s="35"/>
    </row>
    <row r="3" spans="1:7" s="6" customFormat="1" ht="18" customHeight="1">
      <c r="A3" s="20">
        <v>2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1"/>
      <c r="C7" s="21"/>
      <c r="D7" s="21"/>
      <c r="E7" s="21"/>
      <c r="F7" s="21"/>
      <c r="G7" s="21"/>
    </row>
    <row r="8" spans="1:7" ht="16.5" customHeight="1">
      <c r="A8" s="30"/>
      <c r="B8" s="38" t="s">
        <v>74</v>
      </c>
      <c r="C8" s="38"/>
      <c r="D8" s="38"/>
      <c r="E8" s="38"/>
      <c r="F8" s="38"/>
      <c r="G8" s="38"/>
    </row>
    <row r="9" spans="1:7" ht="16.5" customHeight="1">
      <c r="A9" s="30"/>
      <c r="B9" s="39" t="s">
        <v>29</v>
      </c>
      <c r="C9" s="39"/>
      <c r="D9" s="39"/>
      <c r="E9" s="39"/>
      <c r="F9" s="39"/>
      <c r="G9" s="39"/>
    </row>
    <row r="10" spans="1:7" ht="16.5" customHeight="1">
      <c r="A10" s="30"/>
      <c r="B10" s="40" t="s">
        <v>75</v>
      </c>
      <c r="C10" s="40"/>
      <c r="D10" s="40"/>
      <c r="E10" s="40"/>
      <c r="F10" s="40"/>
      <c r="G10" s="40"/>
    </row>
    <row r="11" spans="1:11" ht="16.5" customHeight="1">
      <c r="A11" s="30"/>
      <c r="B11" s="25" t="s">
        <v>141</v>
      </c>
      <c r="C11" s="18" t="s">
        <v>77</v>
      </c>
      <c r="D11" s="31">
        <v>60</v>
      </c>
      <c r="E11" s="31">
        <v>60</v>
      </c>
      <c r="F11" s="31">
        <f>E11-D11</f>
        <v>0</v>
      </c>
      <c r="G11" s="31">
        <f>IF(D11=0,0,E11/D11)*100</f>
        <v>100</v>
      </c>
      <c r="H11" s="4">
        <v>60</v>
      </c>
      <c r="I11" s="1">
        <v>60</v>
      </c>
      <c r="J11" s="1">
        <f>IF(C11="0100",H11,0)</f>
        <v>60</v>
      </c>
      <c r="K11" s="1">
        <f>IF(C11="0100",I11,0)</f>
        <v>60</v>
      </c>
    </row>
    <row r="12" spans="1:11" ht="16.5" customHeight="1">
      <c r="A12" s="30"/>
      <c r="B12" s="25" t="s">
        <v>142</v>
      </c>
      <c r="C12" s="18" t="s">
        <v>143</v>
      </c>
      <c r="D12" s="31">
        <v>60</v>
      </c>
      <c r="E12" s="31">
        <v>60</v>
      </c>
      <c r="F12" s="31">
        <f>E12-D12</f>
        <v>0</v>
      </c>
      <c r="G12" s="31">
        <f>IF(D12=0,0,E12/D12)*100</f>
        <v>100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30"/>
      <c r="B13" s="25" t="s">
        <v>144</v>
      </c>
      <c r="C13" s="18" t="s">
        <v>145</v>
      </c>
      <c r="D13" s="31">
        <v>562</v>
      </c>
      <c r="E13" s="31">
        <v>562</v>
      </c>
      <c r="F13" s="31">
        <f>E13-D13</f>
        <v>0</v>
      </c>
      <c r="G13" s="31">
        <f>IF(D13=0,0,E13/D13)*100</f>
        <v>100</v>
      </c>
      <c r="H13" s="4">
        <v>562</v>
      </c>
      <c r="I13" s="1">
        <v>562</v>
      </c>
      <c r="J13" s="1">
        <f>IF(C13="0100",H13,0)</f>
        <v>0</v>
      </c>
      <c r="K13" s="1">
        <f>IF(C13="0100",I13,0)</f>
        <v>0</v>
      </c>
    </row>
    <row r="14" spans="1:11" ht="16.5" customHeight="1">
      <c r="A14" s="30"/>
      <c r="B14" s="25" t="s">
        <v>146</v>
      </c>
      <c r="C14" s="18" t="s">
        <v>147</v>
      </c>
      <c r="D14" s="31">
        <v>1260</v>
      </c>
      <c r="E14" s="31">
        <v>1260</v>
      </c>
      <c r="F14" s="31">
        <f>E14-D14</f>
        <v>0</v>
      </c>
      <c r="G14" s="31">
        <f>IF(D14=0,0,E14/D14)*100</f>
        <v>100</v>
      </c>
      <c r="H14" s="4">
        <v>1260</v>
      </c>
      <c r="I14" s="1">
        <v>1260</v>
      </c>
      <c r="J14" s="1">
        <f>IF(C14="0100",H14,0)</f>
        <v>0</v>
      </c>
      <c r="K14" s="1">
        <f>IF(C14="0100",I14,0)</f>
        <v>0</v>
      </c>
    </row>
    <row r="15" spans="1:7" ht="15.75" customHeight="1">
      <c r="A15" s="4"/>
      <c r="B15" s="41" t="s">
        <v>120</v>
      </c>
      <c r="C15" s="41"/>
      <c r="D15" s="31">
        <f>SUM(J11:J14)</f>
        <v>60</v>
      </c>
      <c r="E15" s="31">
        <f>SUM(K11:K14)</f>
        <v>60</v>
      </c>
      <c r="F15" s="31">
        <f>E15-D15</f>
        <v>0</v>
      </c>
      <c r="G15" s="31">
        <f>IF(D15=0,0,E15/D15)*100</f>
        <v>100</v>
      </c>
    </row>
    <row r="16" spans="1:7" ht="15.75" customHeight="1">
      <c r="A16" s="4"/>
      <c r="B16" s="27"/>
      <c r="C16" s="14"/>
      <c r="D16" s="28"/>
      <c r="E16" s="28"/>
      <c r="F16" s="28"/>
      <c r="G16" s="28"/>
    </row>
    <row r="17" spans="1:7" ht="16.5" customHeight="1">
      <c r="A17" s="30"/>
      <c r="B17" s="40" t="s">
        <v>121</v>
      </c>
      <c r="C17" s="40"/>
      <c r="D17" s="40"/>
      <c r="E17" s="40"/>
      <c r="F17" s="40"/>
      <c r="G17" s="40"/>
    </row>
    <row r="18" spans="1:11" ht="16.5" customHeight="1">
      <c r="A18" s="30"/>
      <c r="B18" s="25" t="s">
        <v>141</v>
      </c>
      <c r="C18" s="18" t="s">
        <v>77</v>
      </c>
      <c r="D18" s="31">
        <v>2</v>
      </c>
      <c r="E18" s="31">
        <v>2</v>
      </c>
      <c r="F18" s="31">
        <f>E18-D18</f>
        <v>0</v>
      </c>
      <c r="G18" s="31">
        <f>IF(D18=0,0,E18/D18)*100</f>
        <v>100</v>
      </c>
      <c r="H18" s="4">
        <v>2</v>
      </c>
      <c r="I18" s="1">
        <v>2</v>
      </c>
      <c r="J18" s="1">
        <f>IF(C18="0100",H18,0)</f>
        <v>2</v>
      </c>
      <c r="K18" s="1">
        <f>IF(C18="0100",I18,0)</f>
        <v>2</v>
      </c>
    </row>
    <row r="19" spans="1:11" ht="16.5" customHeight="1">
      <c r="A19" s="30"/>
      <c r="B19" s="25" t="s">
        <v>142</v>
      </c>
      <c r="C19" s="18" t="s">
        <v>143</v>
      </c>
      <c r="D19" s="31">
        <v>2</v>
      </c>
      <c r="E19" s="31">
        <v>2</v>
      </c>
      <c r="F19" s="31">
        <f>E19-D19</f>
        <v>0</v>
      </c>
      <c r="G19" s="31">
        <f>IF(D19=0,0,E19/D19)*100</f>
        <v>100</v>
      </c>
      <c r="H19" s="4">
        <v>0</v>
      </c>
      <c r="I19" s="1">
        <v>0</v>
      </c>
      <c r="J19" s="1">
        <f>IF(C19="0100",H19,0)</f>
        <v>0</v>
      </c>
      <c r="K19" s="1">
        <f>IF(C19="0100",I19,0)</f>
        <v>0</v>
      </c>
    </row>
    <row r="20" spans="1:7" ht="15.75" customHeight="1">
      <c r="A20" s="4"/>
      <c r="B20" s="41" t="s">
        <v>122</v>
      </c>
      <c r="C20" s="41"/>
      <c r="D20" s="31">
        <f>SUM(J18:J19)</f>
        <v>2</v>
      </c>
      <c r="E20" s="31">
        <f>SUM(K18:K19)</f>
        <v>2</v>
      </c>
      <c r="F20" s="31">
        <f>E20-D20</f>
        <v>0</v>
      </c>
      <c r="G20" s="31">
        <f>IF(D20=0,0,E20/D20)*100</f>
        <v>100</v>
      </c>
    </row>
    <row r="21" spans="1:7" ht="15.75" customHeight="1">
      <c r="A21" s="4"/>
      <c r="B21" s="27"/>
      <c r="C21" s="14"/>
      <c r="D21" s="28"/>
      <c r="E21" s="28"/>
      <c r="F21" s="28"/>
      <c r="G21" s="28"/>
    </row>
    <row r="22" spans="1:7" ht="15.75" customHeight="1">
      <c r="A22" s="4"/>
      <c r="B22" s="41" t="s">
        <v>127</v>
      </c>
      <c r="C22" s="41"/>
      <c r="D22" s="31">
        <f>SUM(D15,D20)</f>
        <v>62</v>
      </c>
      <c r="E22" s="31">
        <f>SUM(E15,E20)</f>
        <v>62</v>
      </c>
      <c r="F22" s="31">
        <f>E22-D22</f>
        <v>0</v>
      </c>
      <c r="G22" s="31">
        <f>IF(D22=0,0,E22/D22)*100</f>
        <v>100</v>
      </c>
    </row>
    <row r="23" spans="1:7" ht="15.75" customHeight="1">
      <c r="A23" s="4"/>
      <c r="B23" s="27"/>
      <c r="C23" s="14"/>
      <c r="D23" s="28"/>
      <c r="E23" s="28"/>
      <c r="F23" s="28"/>
      <c r="G23" s="28"/>
    </row>
    <row r="24" spans="1:7" ht="15.75" customHeight="1">
      <c r="A24" s="4"/>
      <c r="B24" s="41" t="s">
        <v>128</v>
      </c>
      <c r="C24" s="41"/>
      <c r="D24" s="31">
        <f>SUM(D22)</f>
        <v>62</v>
      </c>
      <c r="E24" s="31">
        <f>SUM(E22)</f>
        <v>62</v>
      </c>
      <c r="F24" s="31">
        <f>E24-D24</f>
        <v>0</v>
      </c>
      <c r="G24" s="31">
        <f>IF(D24=0,0,E24/D24)*100</f>
        <v>100</v>
      </c>
    </row>
    <row r="25" spans="1:7" ht="16.5" customHeight="1">
      <c r="A25" s="4"/>
      <c r="B25" s="27"/>
      <c r="C25" s="14"/>
      <c r="D25" s="28"/>
      <c r="E25" s="28"/>
      <c r="F25" s="28"/>
      <c r="G25" s="28"/>
    </row>
    <row r="26" spans="1:7" ht="16.5" customHeight="1">
      <c r="A26" s="4"/>
      <c r="B26" s="27"/>
      <c r="C26" s="14"/>
      <c r="D26" s="28"/>
      <c r="E26" s="28"/>
      <c r="F26" s="28"/>
      <c r="G26" s="28"/>
    </row>
    <row r="27" spans="1:7" ht="16.5" customHeight="1">
      <c r="A27" s="4"/>
      <c r="B27" s="27"/>
      <c r="C27" s="14"/>
      <c r="D27" s="28"/>
      <c r="E27" s="28"/>
      <c r="F27" s="28"/>
      <c r="G27" s="28"/>
    </row>
    <row r="28" spans="1:7" ht="16.5" customHeight="1">
      <c r="A28" s="32"/>
      <c r="B28" s="21"/>
      <c r="C28" s="14" t="s">
        <v>26</v>
      </c>
      <c r="D28" s="31">
        <f>SUM(D24)</f>
        <v>62</v>
      </c>
      <c r="E28" s="31">
        <f>SUM(E24)</f>
        <v>62</v>
      </c>
      <c r="F28" s="31">
        <f>E28-D28</f>
        <v>0</v>
      </c>
      <c r="G28" s="31">
        <f>IF(D28=0,0,E28/D28)*100</f>
        <v>100</v>
      </c>
    </row>
    <row r="29" ht="16.5" customHeight="1"/>
    <row r="30" ht="16.5" customHeight="1"/>
    <row r="31" ht="16.5" customHeight="1"/>
  </sheetData>
  <sheetProtection selectLockedCells="1" selectUnlockedCells="1"/>
  <mergeCells count="10">
    <mergeCell ref="B17:G17"/>
    <mergeCell ref="B20:C20"/>
    <mergeCell ref="B22:C22"/>
    <mergeCell ref="B24:C24"/>
    <mergeCell ref="B2:G2"/>
    <mergeCell ref="B3:G3"/>
    <mergeCell ref="B8:G8"/>
    <mergeCell ref="B9:G9"/>
    <mergeCell ref="B10:G10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28</v>
      </c>
      <c r="C2" s="35"/>
      <c r="D2" s="35"/>
      <c r="E2" s="35"/>
      <c r="F2" s="35"/>
      <c r="G2" s="35"/>
    </row>
    <row r="3" spans="1:7" s="6" customFormat="1" ht="18" customHeight="1">
      <c r="A3" s="20">
        <v>2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2" t="s">
        <v>148</v>
      </c>
      <c r="C8" s="42"/>
      <c r="D8" s="42"/>
      <c r="E8" s="42"/>
      <c r="F8" s="42"/>
      <c r="G8" s="42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8" t="s">
        <v>62</v>
      </c>
      <c r="C10" s="38"/>
      <c r="D10" s="38"/>
      <c r="E10" s="38"/>
      <c r="F10" s="38"/>
      <c r="G10" s="38"/>
    </row>
    <row r="11" spans="1:7" ht="16.5" customHeight="1">
      <c r="A11" s="4"/>
      <c r="B11" s="22" t="s">
        <v>65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66</v>
      </c>
      <c r="C12" s="18" t="s">
        <v>67</v>
      </c>
      <c r="D12" s="26">
        <v>50000</v>
      </c>
      <c r="E12" s="26">
        <v>50000</v>
      </c>
      <c r="F12" s="26">
        <f>E12-D12</f>
        <v>0</v>
      </c>
      <c r="G12" s="26">
        <f>IF(D12=0,0,E12/D12)*100</f>
        <v>100</v>
      </c>
      <c r="H12" s="1">
        <v>50000</v>
      </c>
      <c r="I12" s="1">
        <v>50000</v>
      </c>
      <c r="J12" s="1">
        <f>IF(L12="Рекапитулация по функции: Натурални",IF(C12="0100",H12,0),H12)</f>
        <v>50000</v>
      </c>
      <c r="K12" s="33">
        <f>IF(L12="Рекапитулация по функции: Натурални",IF(C12="0100",I12,0),I12)</f>
        <v>50000</v>
      </c>
      <c r="L12" s="1" t="s">
        <v>148</v>
      </c>
    </row>
    <row r="13" spans="1:12" ht="16.5" customHeight="1">
      <c r="A13" s="4"/>
      <c r="B13" s="17" t="s">
        <v>68</v>
      </c>
      <c r="C13" s="18" t="s">
        <v>69</v>
      </c>
      <c r="D13" s="26">
        <v>50000</v>
      </c>
      <c r="E13" s="26">
        <v>50000</v>
      </c>
      <c r="F13" s="26">
        <f>E13-D13</f>
        <v>0</v>
      </c>
      <c r="G13" s="26">
        <f>IF(D13=0,0,E13/D13)*100</f>
        <v>100</v>
      </c>
      <c r="H13" s="1">
        <v>0</v>
      </c>
      <c r="I13" s="1">
        <v>0</v>
      </c>
      <c r="J13" s="1">
        <f>IF(L13="Рекапитулация по функции: Натурални",IF(C13="0100",H13,0),H13)</f>
        <v>0</v>
      </c>
      <c r="K13" s="33">
        <f>IF(L13="Рекапитулация по функции: Натурални",IF(C13="0100",I13,0),I13)</f>
        <v>0</v>
      </c>
      <c r="L13" s="1" t="s">
        <v>148</v>
      </c>
    </row>
    <row r="14" spans="1:7" ht="15.75" customHeight="1">
      <c r="A14" s="4"/>
      <c r="B14" s="41" t="s">
        <v>70</v>
      </c>
      <c r="C14" s="41"/>
      <c r="D14" s="26">
        <f>SUM(J12:J13)</f>
        <v>50000</v>
      </c>
      <c r="E14" s="26">
        <f>SUM(K12:K13)</f>
        <v>50000</v>
      </c>
      <c r="F14" s="26">
        <f>E14-D14</f>
        <v>0</v>
      </c>
      <c r="G14" s="26">
        <f>IF(D14=0,0,E14/D14)*100</f>
        <v>100</v>
      </c>
    </row>
    <row r="15" spans="1:7" ht="16.5" customHeight="1">
      <c r="A15" s="4"/>
      <c r="B15" s="27"/>
      <c r="C15" s="14"/>
      <c r="D15" s="28"/>
      <c r="E15" s="28"/>
      <c r="F15" s="28"/>
      <c r="G15" s="28"/>
    </row>
    <row r="16" spans="1:7" ht="15.75" customHeight="1">
      <c r="A16" s="4"/>
      <c r="B16" s="41" t="s">
        <v>73</v>
      </c>
      <c r="C16" s="41"/>
      <c r="D16" s="26">
        <f>SUM(D14)</f>
        <v>50000</v>
      </c>
      <c r="E16" s="26">
        <f>SUM(E14)</f>
        <v>50000</v>
      </c>
      <c r="F16" s="26">
        <f>E16-D16</f>
        <v>0</v>
      </c>
      <c r="G16" s="26">
        <f>IF(D16=0,0,E16/D16)*100</f>
        <v>100</v>
      </c>
    </row>
    <row r="17" spans="1:7" ht="16.5" customHeight="1">
      <c r="A17" s="4"/>
      <c r="B17" s="27"/>
      <c r="C17" s="14"/>
      <c r="D17" s="28"/>
      <c r="E17" s="28"/>
      <c r="F17" s="28"/>
      <c r="G17" s="28"/>
    </row>
    <row r="18" spans="1:7" ht="16.5" customHeight="1">
      <c r="A18" s="4"/>
      <c r="B18" s="38" t="s">
        <v>74</v>
      </c>
      <c r="C18" s="38"/>
      <c r="D18" s="38"/>
      <c r="E18" s="38"/>
      <c r="F18" s="38"/>
      <c r="G18" s="38"/>
    </row>
    <row r="19" spans="1:7" ht="16.5" customHeight="1">
      <c r="A19" s="4"/>
      <c r="B19" s="22" t="s">
        <v>65</v>
      </c>
      <c r="C19" s="13"/>
      <c r="D19" s="13"/>
      <c r="E19" s="13"/>
      <c r="F19" s="13"/>
      <c r="G19" s="13"/>
    </row>
    <row r="20" spans="1:12" ht="16.5" customHeight="1">
      <c r="A20" s="4"/>
      <c r="B20" s="17" t="s">
        <v>76</v>
      </c>
      <c r="C20" s="18" t="s">
        <v>77</v>
      </c>
      <c r="D20" s="26">
        <v>1295000</v>
      </c>
      <c r="E20" s="26">
        <v>485930</v>
      </c>
      <c r="F20" s="26">
        <f aca="true" t="shared" si="0" ref="F20:F45">E20-D20</f>
        <v>-809070</v>
      </c>
      <c r="G20" s="26">
        <f aca="true" t="shared" si="1" ref="G20:G45">IF(D20=0,0,E20/D20)*100</f>
        <v>37.52355212355212</v>
      </c>
      <c r="H20" s="1">
        <v>1295000</v>
      </c>
      <c r="I20" s="1">
        <v>485930</v>
      </c>
      <c r="J20" s="1">
        <f aca="true" t="shared" si="2" ref="J20:J44">IF(L20="Рекапитулация по функции: Натурални",IF(C20="0100",H20,0),H20)</f>
        <v>1295000</v>
      </c>
      <c r="K20" s="33">
        <f aca="true" t="shared" si="3" ref="K20:K44">IF(L20="Рекапитулация по функции: Натурални",IF(C20="0100",I20,0),I20)</f>
        <v>485930</v>
      </c>
      <c r="L20" s="1" t="s">
        <v>148</v>
      </c>
    </row>
    <row r="21" spans="1:12" ht="16.5" customHeight="1">
      <c r="A21" s="4"/>
      <c r="B21" s="17" t="s">
        <v>78</v>
      </c>
      <c r="C21" s="18" t="s">
        <v>79</v>
      </c>
      <c r="D21" s="26">
        <v>1295000</v>
      </c>
      <c r="E21" s="26">
        <v>485930</v>
      </c>
      <c r="F21" s="26">
        <f t="shared" si="0"/>
        <v>-809070</v>
      </c>
      <c r="G21" s="26">
        <f t="shared" si="1"/>
        <v>37.52355212355212</v>
      </c>
      <c r="H21" s="1">
        <v>0</v>
      </c>
      <c r="I21" s="1">
        <v>0</v>
      </c>
      <c r="J21" s="1">
        <f t="shared" si="2"/>
        <v>0</v>
      </c>
      <c r="K21" s="33">
        <f t="shared" si="3"/>
        <v>0</v>
      </c>
      <c r="L21" s="1" t="s">
        <v>148</v>
      </c>
    </row>
    <row r="22" spans="1:12" ht="16.5" customHeight="1">
      <c r="A22" s="4"/>
      <c r="B22" s="17" t="s">
        <v>80</v>
      </c>
      <c r="C22" s="18" t="s">
        <v>81</v>
      </c>
      <c r="D22" s="26">
        <v>141264</v>
      </c>
      <c r="E22" s="26">
        <v>75155</v>
      </c>
      <c r="F22" s="26">
        <f t="shared" si="0"/>
        <v>-66109</v>
      </c>
      <c r="G22" s="26">
        <f t="shared" si="1"/>
        <v>53.20180654660776</v>
      </c>
      <c r="H22" s="1">
        <v>141264</v>
      </c>
      <c r="I22" s="1">
        <v>75155</v>
      </c>
      <c r="J22" s="1">
        <f t="shared" si="2"/>
        <v>141264</v>
      </c>
      <c r="K22" s="33">
        <f t="shared" si="3"/>
        <v>75155</v>
      </c>
      <c r="L22" s="1" t="s">
        <v>148</v>
      </c>
    </row>
    <row r="23" spans="1:12" ht="16.5" customHeight="1">
      <c r="A23" s="4"/>
      <c r="B23" s="17" t="s">
        <v>82</v>
      </c>
      <c r="C23" s="18" t="s">
        <v>83</v>
      </c>
      <c r="D23" s="26">
        <v>2264</v>
      </c>
      <c r="E23" s="26">
        <v>614</v>
      </c>
      <c r="F23" s="26">
        <f t="shared" si="0"/>
        <v>-1650</v>
      </c>
      <c r="G23" s="26">
        <f t="shared" si="1"/>
        <v>27.12014134275618</v>
      </c>
      <c r="H23" s="1">
        <v>0</v>
      </c>
      <c r="I23" s="1">
        <v>0</v>
      </c>
      <c r="J23" s="1">
        <f t="shared" si="2"/>
        <v>0</v>
      </c>
      <c r="K23" s="33">
        <f t="shared" si="3"/>
        <v>0</v>
      </c>
      <c r="L23" s="1" t="s">
        <v>148</v>
      </c>
    </row>
    <row r="24" spans="1:12" ht="16.5" customHeight="1">
      <c r="A24" s="4"/>
      <c r="B24" s="17" t="s">
        <v>84</v>
      </c>
      <c r="C24" s="18" t="s">
        <v>85</v>
      </c>
      <c r="D24" s="26">
        <v>75000</v>
      </c>
      <c r="E24" s="26">
        <v>57942</v>
      </c>
      <c r="F24" s="26">
        <f t="shared" si="0"/>
        <v>-17058</v>
      </c>
      <c r="G24" s="26">
        <f t="shared" si="1"/>
        <v>77.256</v>
      </c>
      <c r="H24" s="1">
        <v>0</v>
      </c>
      <c r="I24" s="1">
        <v>0</v>
      </c>
      <c r="J24" s="1">
        <f t="shared" si="2"/>
        <v>0</v>
      </c>
      <c r="K24" s="33">
        <f t="shared" si="3"/>
        <v>0</v>
      </c>
      <c r="L24" s="1" t="s">
        <v>148</v>
      </c>
    </row>
    <row r="25" spans="1:12" ht="16.5" customHeight="1">
      <c r="A25" s="4"/>
      <c r="B25" s="17" t="s">
        <v>86</v>
      </c>
      <c r="C25" s="18" t="s">
        <v>87</v>
      </c>
      <c r="D25" s="26">
        <v>56000</v>
      </c>
      <c r="E25" s="26">
        <v>11246</v>
      </c>
      <c r="F25" s="26">
        <f t="shared" si="0"/>
        <v>-44754</v>
      </c>
      <c r="G25" s="26">
        <f t="shared" si="1"/>
        <v>20.082142857142856</v>
      </c>
      <c r="H25" s="1">
        <v>0</v>
      </c>
      <c r="I25" s="1">
        <v>0</v>
      </c>
      <c r="J25" s="1">
        <f t="shared" si="2"/>
        <v>0</v>
      </c>
      <c r="K25" s="33">
        <f t="shared" si="3"/>
        <v>0</v>
      </c>
      <c r="L25" s="1" t="s">
        <v>148</v>
      </c>
    </row>
    <row r="26" spans="1:12" ht="16.5" customHeight="1">
      <c r="A26" s="4"/>
      <c r="B26" s="17" t="s">
        <v>88</v>
      </c>
      <c r="C26" s="18" t="s">
        <v>89</v>
      </c>
      <c r="D26" s="26">
        <v>8000</v>
      </c>
      <c r="E26" s="26">
        <v>5353</v>
      </c>
      <c r="F26" s="26">
        <f t="shared" si="0"/>
        <v>-2647</v>
      </c>
      <c r="G26" s="26">
        <f t="shared" si="1"/>
        <v>66.9125</v>
      </c>
      <c r="H26" s="1">
        <v>0</v>
      </c>
      <c r="I26" s="1">
        <v>0</v>
      </c>
      <c r="J26" s="1">
        <f t="shared" si="2"/>
        <v>0</v>
      </c>
      <c r="K26" s="33">
        <f t="shared" si="3"/>
        <v>0</v>
      </c>
      <c r="L26" s="1" t="s">
        <v>148</v>
      </c>
    </row>
    <row r="27" spans="1:12" ht="16.5" customHeight="1">
      <c r="A27" s="4"/>
      <c r="B27" s="17" t="s">
        <v>90</v>
      </c>
      <c r="C27" s="18" t="s">
        <v>91</v>
      </c>
      <c r="D27" s="26">
        <v>303900</v>
      </c>
      <c r="E27" s="26">
        <v>114626</v>
      </c>
      <c r="F27" s="26">
        <f t="shared" si="0"/>
        <v>-189274</v>
      </c>
      <c r="G27" s="26">
        <f t="shared" si="1"/>
        <v>37.71832839749918</v>
      </c>
      <c r="H27" s="1">
        <v>303900</v>
      </c>
      <c r="I27" s="1">
        <v>114626</v>
      </c>
      <c r="J27" s="1">
        <f t="shared" si="2"/>
        <v>303900</v>
      </c>
      <c r="K27" s="33">
        <f t="shared" si="3"/>
        <v>114626</v>
      </c>
      <c r="L27" s="1" t="s">
        <v>148</v>
      </c>
    </row>
    <row r="28" spans="1:12" ht="16.5" customHeight="1">
      <c r="A28" s="4"/>
      <c r="B28" s="17" t="s">
        <v>92</v>
      </c>
      <c r="C28" s="18" t="s">
        <v>93</v>
      </c>
      <c r="D28" s="26">
        <v>151400</v>
      </c>
      <c r="E28" s="26">
        <v>58277</v>
      </c>
      <c r="F28" s="26">
        <f t="shared" si="0"/>
        <v>-93123</v>
      </c>
      <c r="G28" s="26">
        <f t="shared" si="1"/>
        <v>38.49207397622193</v>
      </c>
      <c r="H28" s="1">
        <v>0</v>
      </c>
      <c r="I28" s="1">
        <v>0</v>
      </c>
      <c r="J28" s="1">
        <f t="shared" si="2"/>
        <v>0</v>
      </c>
      <c r="K28" s="33">
        <f t="shared" si="3"/>
        <v>0</v>
      </c>
      <c r="L28" s="1" t="s">
        <v>148</v>
      </c>
    </row>
    <row r="29" spans="1:12" ht="16.5" customHeight="1">
      <c r="A29" s="4"/>
      <c r="B29" s="17" t="s">
        <v>94</v>
      </c>
      <c r="C29" s="18" t="s">
        <v>95</v>
      </c>
      <c r="D29" s="26">
        <v>52000</v>
      </c>
      <c r="E29" s="26">
        <v>18986</v>
      </c>
      <c r="F29" s="26">
        <f t="shared" si="0"/>
        <v>-33014</v>
      </c>
      <c r="G29" s="26">
        <f t="shared" si="1"/>
        <v>36.511538461538464</v>
      </c>
      <c r="H29" s="1">
        <v>0</v>
      </c>
      <c r="I29" s="1">
        <v>0</v>
      </c>
      <c r="J29" s="1">
        <f t="shared" si="2"/>
        <v>0</v>
      </c>
      <c r="K29" s="33">
        <f t="shared" si="3"/>
        <v>0</v>
      </c>
      <c r="L29" s="1" t="s">
        <v>148</v>
      </c>
    </row>
    <row r="30" spans="1:12" ht="16.5" customHeight="1">
      <c r="A30" s="4"/>
      <c r="B30" s="17" t="s">
        <v>96</v>
      </c>
      <c r="C30" s="18" t="s">
        <v>97</v>
      </c>
      <c r="D30" s="26">
        <v>63200</v>
      </c>
      <c r="E30" s="26">
        <v>24507</v>
      </c>
      <c r="F30" s="26">
        <f t="shared" si="0"/>
        <v>-38693</v>
      </c>
      <c r="G30" s="26">
        <f t="shared" si="1"/>
        <v>38.776898734177216</v>
      </c>
      <c r="H30" s="1">
        <v>0</v>
      </c>
      <c r="I30" s="1">
        <v>0</v>
      </c>
      <c r="J30" s="1">
        <f t="shared" si="2"/>
        <v>0</v>
      </c>
      <c r="K30" s="33">
        <f t="shared" si="3"/>
        <v>0</v>
      </c>
      <c r="L30" s="1" t="s">
        <v>148</v>
      </c>
    </row>
    <row r="31" spans="1:12" ht="16.5" customHeight="1">
      <c r="A31" s="4"/>
      <c r="B31" s="17" t="s">
        <v>98</v>
      </c>
      <c r="C31" s="18" t="s">
        <v>99</v>
      </c>
      <c r="D31" s="26">
        <v>37300</v>
      </c>
      <c r="E31" s="26">
        <v>12856</v>
      </c>
      <c r="F31" s="26">
        <f t="shared" si="0"/>
        <v>-24444</v>
      </c>
      <c r="G31" s="26">
        <f t="shared" si="1"/>
        <v>34.466487935656836</v>
      </c>
      <c r="H31" s="1">
        <v>0</v>
      </c>
      <c r="I31" s="1">
        <v>0</v>
      </c>
      <c r="J31" s="1">
        <f t="shared" si="2"/>
        <v>0</v>
      </c>
      <c r="K31" s="33">
        <f t="shared" si="3"/>
        <v>0</v>
      </c>
      <c r="L31" s="1" t="s">
        <v>148</v>
      </c>
    </row>
    <row r="32" spans="1:12" ht="16.5" customHeight="1">
      <c r="A32" s="4"/>
      <c r="B32" s="17" t="s">
        <v>66</v>
      </c>
      <c r="C32" s="18" t="s">
        <v>67</v>
      </c>
      <c r="D32" s="26">
        <v>253437</v>
      </c>
      <c r="E32" s="26">
        <v>119197</v>
      </c>
      <c r="F32" s="26">
        <f t="shared" si="0"/>
        <v>-134240</v>
      </c>
      <c r="G32" s="26">
        <f t="shared" si="1"/>
        <v>47.03220129657469</v>
      </c>
      <c r="H32" s="1">
        <v>253437</v>
      </c>
      <c r="I32" s="1">
        <v>119197</v>
      </c>
      <c r="J32" s="1">
        <f t="shared" si="2"/>
        <v>253437</v>
      </c>
      <c r="K32" s="33">
        <f t="shared" si="3"/>
        <v>119197</v>
      </c>
      <c r="L32" s="1" t="s">
        <v>148</v>
      </c>
    </row>
    <row r="33" spans="1:12" ht="16.5" customHeight="1">
      <c r="A33" s="4"/>
      <c r="B33" s="17" t="s">
        <v>100</v>
      </c>
      <c r="C33" s="18" t="s">
        <v>101</v>
      </c>
      <c r="D33" s="26">
        <v>32636</v>
      </c>
      <c r="E33" s="26">
        <v>16970</v>
      </c>
      <c r="F33" s="26">
        <f t="shared" si="0"/>
        <v>-15666</v>
      </c>
      <c r="G33" s="26">
        <f t="shared" si="1"/>
        <v>51.99779384728521</v>
      </c>
      <c r="H33" s="1">
        <v>0</v>
      </c>
      <c r="I33" s="1">
        <v>0</v>
      </c>
      <c r="J33" s="1">
        <f t="shared" si="2"/>
        <v>0</v>
      </c>
      <c r="K33" s="33">
        <f t="shared" si="3"/>
        <v>0</v>
      </c>
      <c r="L33" s="1" t="s">
        <v>148</v>
      </c>
    </row>
    <row r="34" spans="1:12" ht="16.5" customHeight="1">
      <c r="A34" s="4"/>
      <c r="B34" s="17" t="s">
        <v>102</v>
      </c>
      <c r="C34" s="18" t="s">
        <v>103</v>
      </c>
      <c r="D34" s="26">
        <v>7700</v>
      </c>
      <c r="E34" s="26">
        <v>7700</v>
      </c>
      <c r="F34" s="26">
        <f t="shared" si="0"/>
        <v>0</v>
      </c>
      <c r="G34" s="26">
        <f t="shared" si="1"/>
        <v>100</v>
      </c>
      <c r="H34" s="1">
        <v>0</v>
      </c>
      <c r="I34" s="1">
        <v>0</v>
      </c>
      <c r="J34" s="1">
        <f t="shared" si="2"/>
        <v>0</v>
      </c>
      <c r="K34" s="33">
        <f t="shared" si="3"/>
        <v>0</v>
      </c>
      <c r="L34" s="1" t="s">
        <v>148</v>
      </c>
    </row>
    <row r="35" spans="1:12" ht="16.5" customHeight="1">
      <c r="A35" s="4"/>
      <c r="B35" s="17" t="s">
        <v>104</v>
      </c>
      <c r="C35" s="18" t="s">
        <v>105</v>
      </c>
      <c r="D35" s="26">
        <v>3000</v>
      </c>
      <c r="E35" s="26">
        <v>0</v>
      </c>
      <c r="F35" s="26">
        <f t="shared" si="0"/>
        <v>-3000</v>
      </c>
      <c r="G35" s="26">
        <f t="shared" si="1"/>
        <v>0</v>
      </c>
      <c r="H35" s="1">
        <v>0</v>
      </c>
      <c r="I35" s="1">
        <v>0</v>
      </c>
      <c r="J35" s="1">
        <f t="shared" si="2"/>
        <v>0</v>
      </c>
      <c r="K35" s="33">
        <f t="shared" si="3"/>
        <v>0</v>
      </c>
      <c r="L35" s="1" t="s">
        <v>148</v>
      </c>
    </row>
    <row r="36" spans="1:12" ht="16.5" customHeight="1">
      <c r="A36" s="4"/>
      <c r="B36" s="17" t="s">
        <v>106</v>
      </c>
      <c r="C36" s="18" t="s">
        <v>107</v>
      </c>
      <c r="D36" s="26">
        <v>59352</v>
      </c>
      <c r="E36" s="26">
        <v>29925</v>
      </c>
      <c r="F36" s="26">
        <f t="shared" si="0"/>
        <v>-29427</v>
      </c>
      <c r="G36" s="26">
        <f t="shared" si="1"/>
        <v>50.41953093408815</v>
      </c>
      <c r="H36" s="1">
        <v>0</v>
      </c>
      <c r="I36" s="1">
        <v>0</v>
      </c>
      <c r="J36" s="1">
        <f t="shared" si="2"/>
        <v>0</v>
      </c>
      <c r="K36" s="33">
        <f t="shared" si="3"/>
        <v>0</v>
      </c>
      <c r="L36" s="1" t="s">
        <v>148</v>
      </c>
    </row>
    <row r="37" spans="1:12" ht="16.5" customHeight="1">
      <c r="A37" s="4"/>
      <c r="B37" s="17" t="s">
        <v>108</v>
      </c>
      <c r="C37" s="18" t="s">
        <v>109</v>
      </c>
      <c r="D37" s="26">
        <v>37000</v>
      </c>
      <c r="E37" s="26">
        <v>18190</v>
      </c>
      <c r="F37" s="26">
        <f t="shared" si="0"/>
        <v>-18810</v>
      </c>
      <c r="G37" s="26">
        <f t="shared" si="1"/>
        <v>49.16216216216216</v>
      </c>
      <c r="H37" s="1">
        <v>0</v>
      </c>
      <c r="I37" s="1">
        <v>0</v>
      </c>
      <c r="J37" s="1">
        <f t="shared" si="2"/>
        <v>0</v>
      </c>
      <c r="K37" s="33">
        <f t="shared" si="3"/>
        <v>0</v>
      </c>
      <c r="L37" s="1" t="s">
        <v>148</v>
      </c>
    </row>
    <row r="38" spans="1:12" ht="16.5" customHeight="1">
      <c r="A38" s="4"/>
      <c r="B38" s="17" t="s">
        <v>68</v>
      </c>
      <c r="C38" s="18" t="s">
        <v>69</v>
      </c>
      <c r="D38" s="26">
        <v>46260</v>
      </c>
      <c r="E38" s="26">
        <v>12537</v>
      </c>
      <c r="F38" s="26">
        <f t="shared" si="0"/>
        <v>-33723</v>
      </c>
      <c r="G38" s="26">
        <f t="shared" si="1"/>
        <v>27.101167315175097</v>
      </c>
      <c r="H38" s="1">
        <v>0</v>
      </c>
      <c r="I38" s="1">
        <v>0</v>
      </c>
      <c r="J38" s="1">
        <f t="shared" si="2"/>
        <v>0</v>
      </c>
      <c r="K38" s="33">
        <f t="shared" si="3"/>
        <v>0</v>
      </c>
      <c r="L38" s="1" t="s">
        <v>148</v>
      </c>
    </row>
    <row r="39" spans="1:12" ht="16.5" customHeight="1">
      <c r="A39" s="4"/>
      <c r="B39" s="17" t="s">
        <v>110</v>
      </c>
      <c r="C39" s="18" t="s">
        <v>111</v>
      </c>
      <c r="D39" s="26">
        <v>29136</v>
      </c>
      <c r="E39" s="26">
        <v>28840</v>
      </c>
      <c r="F39" s="26">
        <f t="shared" si="0"/>
        <v>-296</v>
      </c>
      <c r="G39" s="26">
        <f t="shared" si="1"/>
        <v>98.98407468423943</v>
      </c>
      <c r="H39" s="1">
        <v>0</v>
      </c>
      <c r="I39" s="1">
        <v>0</v>
      </c>
      <c r="J39" s="1">
        <f t="shared" si="2"/>
        <v>0</v>
      </c>
      <c r="K39" s="33">
        <f t="shared" si="3"/>
        <v>0</v>
      </c>
      <c r="L39" s="1" t="s">
        <v>148</v>
      </c>
    </row>
    <row r="40" spans="1:12" ht="16.5" customHeight="1">
      <c r="A40" s="4"/>
      <c r="B40" s="17" t="s">
        <v>112</v>
      </c>
      <c r="C40" s="18" t="s">
        <v>113</v>
      </c>
      <c r="D40" s="26">
        <v>2000</v>
      </c>
      <c r="E40" s="26">
        <v>3000</v>
      </c>
      <c r="F40" s="26">
        <f t="shared" si="0"/>
        <v>1000</v>
      </c>
      <c r="G40" s="26">
        <f t="shared" si="1"/>
        <v>150</v>
      </c>
      <c r="H40" s="1">
        <v>0</v>
      </c>
      <c r="I40" s="1">
        <v>0</v>
      </c>
      <c r="J40" s="1">
        <f t="shared" si="2"/>
        <v>0</v>
      </c>
      <c r="K40" s="33">
        <f t="shared" si="3"/>
        <v>0</v>
      </c>
      <c r="L40" s="1" t="s">
        <v>148</v>
      </c>
    </row>
    <row r="41" spans="1:12" ht="16.5" customHeight="1">
      <c r="A41" s="4"/>
      <c r="B41" s="17" t="s">
        <v>124</v>
      </c>
      <c r="C41" s="18" t="s">
        <v>125</v>
      </c>
      <c r="D41" s="26">
        <v>34318</v>
      </c>
      <c r="E41" s="26">
        <v>0</v>
      </c>
      <c r="F41" s="26">
        <f t="shared" si="0"/>
        <v>-34318</v>
      </c>
      <c r="G41" s="26">
        <f t="shared" si="1"/>
        <v>0</v>
      </c>
      <c r="H41" s="1">
        <v>0</v>
      </c>
      <c r="I41" s="1">
        <v>0</v>
      </c>
      <c r="J41" s="1">
        <f t="shared" si="2"/>
        <v>0</v>
      </c>
      <c r="K41" s="33">
        <f t="shared" si="3"/>
        <v>0</v>
      </c>
      <c r="L41" s="1" t="s">
        <v>148</v>
      </c>
    </row>
    <row r="42" spans="1:12" ht="16.5" customHeight="1">
      <c r="A42" s="4"/>
      <c r="B42" s="17" t="s">
        <v>114</v>
      </c>
      <c r="C42" s="18" t="s">
        <v>115</v>
      </c>
      <c r="D42" s="26">
        <v>2035</v>
      </c>
      <c r="E42" s="26">
        <v>2035</v>
      </c>
      <c r="F42" s="26">
        <f t="shared" si="0"/>
        <v>0</v>
      </c>
      <c r="G42" s="26">
        <f t="shared" si="1"/>
        <v>100</v>
      </c>
      <c r="H42" s="1">
        <v>0</v>
      </c>
      <c r="I42" s="1">
        <v>0</v>
      </c>
      <c r="J42" s="1">
        <f t="shared" si="2"/>
        <v>0</v>
      </c>
      <c r="K42" s="33">
        <f t="shared" si="3"/>
        <v>0</v>
      </c>
      <c r="L42" s="1" t="s">
        <v>148</v>
      </c>
    </row>
    <row r="43" spans="1:12" ht="16.5" customHeight="1">
      <c r="A43" s="4"/>
      <c r="B43" s="17" t="s">
        <v>116</v>
      </c>
      <c r="C43" s="18" t="s">
        <v>117</v>
      </c>
      <c r="D43" s="26">
        <v>2352</v>
      </c>
      <c r="E43" s="26">
        <v>2352</v>
      </c>
      <c r="F43" s="26">
        <f t="shared" si="0"/>
        <v>0</v>
      </c>
      <c r="G43" s="26">
        <f t="shared" si="1"/>
        <v>100</v>
      </c>
      <c r="H43" s="1">
        <v>2352</v>
      </c>
      <c r="I43" s="1">
        <v>2352</v>
      </c>
      <c r="J43" s="1">
        <f t="shared" si="2"/>
        <v>2352</v>
      </c>
      <c r="K43" s="33">
        <f t="shared" si="3"/>
        <v>2352</v>
      </c>
      <c r="L43" s="1" t="s">
        <v>148</v>
      </c>
    </row>
    <row r="44" spans="1:12" ht="16.5" customHeight="1">
      <c r="A44" s="4"/>
      <c r="B44" s="17" t="s">
        <v>118</v>
      </c>
      <c r="C44" s="18" t="s">
        <v>119</v>
      </c>
      <c r="D44" s="26">
        <v>2352</v>
      </c>
      <c r="E44" s="26">
        <v>2352</v>
      </c>
      <c r="F44" s="26">
        <f t="shared" si="0"/>
        <v>0</v>
      </c>
      <c r="G44" s="26">
        <f t="shared" si="1"/>
        <v>100</v>
      </c>
      <c r="H44" s="1">
        <v>0</v>
      </c>
      <c r="I44" s="1">
        <v>0</v>
      </c>
      <c r="J44" s="1">
        <f t="shared" si="2"/>
        <v>0</v>
      </c>
      <c r="K44" s="33">
        <f t="shared" si="3"/>
        <v>0</v>
      </c>
      <c r="L44" s="1" t="s">
        <v>148</v>
      </c>
    </row>
    <row r="45" spans="1:7" ht="15.75" customHeight="1">
      <c r="A45" s="4"/>
      <c r="B45" s="41" t="s">
        <v>70</v>
      </c>
      <c r="C45" s="41"/>
      <c r="D45" s="26">
        <f>SUM(J20:J44)</f>
        <v>1995953</v>
      </c>
      <c r="E45" s="26">
        <f>SUM(K20:K44)</f>
        <v>797260</v>
      </c>
      <c r="F45" s="26">
        <f t="shared" si="0"/>
        <v>-1198693</v>
      </c>
      <c r="G45" s="26">
        <f t="shared" si="1"/>
        <v>39.94382633258398</v>
      </c>
    </row>
    <row r="46" spans="1:7" ht="16.5" customHeight="1">
      <c r="A46" s="4"/>
      <c r="B46" s="27"/>
      <c r="C46" s="14"/>
      <c r="D46" s="28"/>
      <c r="E46" s="28"/>
      <c r="F46" s="28"/>
      <c r="G46" s="28"/>
    </row>
    <row r="47" spans="1:7" ht="15.75" customHeight="1">
      <c r="A47" s="4"/>
      <c r="B47" s="41" t="s">
        <v>128</v>
      </c>
      <c r="C47" s="41"/>
      <c r="D47" s="26">
        <f>SUM(D45)</f>
        <v>1995953</v>
      </c>
      <c r="E47" s="26">
        <f>SUM(E45)</f>
        <v>797260</v>
      </c>
      <c r="F47" s="26">
        <f>E47-D47</f>
        <v>-1198693</v>
      </c>
      <c r="G47" s="26">
        <f>IF(D47=0,0,E47/D47)*100</f>
        <v>39.94382633258398</v>
      </c>
    </row>
    <row r="48" spans="1:7" ht="16.5" customHeight="1">
      <c r="A48" s="4"/>
      <c r="B48" s="27"/>
      <c r="C48" s="14"/>
      <c r="D48" s="28"/>
      <c r="E48" s="28"/>
      <c r="F48" s="28"/>
      <c r="G48" s="28"/>
    </row>
    <row r="49" spans="1:7" ht="16.5" customHeight="1">
      <c r="A49" s="4"/>
      <c r="B49" s="38" t="s">
        <v>129</v>
      </c>
      <c r="C49" s="38"/>
      <c r="D49" s="38"/>
      <c r="E49" s="38"/>
      <c r="F49" s="38"/>
      <c r="G49" s="38"/>
    </row>
    <row r="50" spans="1:7" ht="16.5" customHeight="1">
      <c r="A50" s="4"/>
      <c r="B50" s="22" t="s">
        <v>65</v>
      </c>
      <c r="C50" s="13"/>
      <c r="D50" s="13"/>
      <c r="E50" s="13"/>
      <c r="F50" s="13"/>
      <c r="G50" s="13"/>
    </row>
    <row r="51" spans="1:12" ht="16.5" customHeight="1">
      <c r="A51" s="4"/>
      <c r="B51" s="17" t="s">
        <v>66</v>
      </c>
      <c r="C51" s="18" t="s">
        <v>67</v>
      </c>
      <c r="D51" s="26">
        <v>1062</v>
      </c>
      <c r="E51" s="26">
        <v>238</v>
      </c>
      <c r="F51" s="26">
        <f>E51-D51</f>
        <v>-824</v>
      </c>
      <c r="G51" s="26">
        <f>IF(D51=0,0,E51/D51)*100</f>
        <v>22.4105461393597</v>
      </c>
      <c r="H51" s="1">
        <v>1062</v>
      </c>
      <c r="I51" s="1">
        <v>238</v>
      </c>
      <c r="J51" s="1">
        <f>IF(L51="Рекапитулация по функции: Натурални",IF(C51="0100",H51,0),H51)</f>
        <v>1062</v>
      </c>
      <c r="K51" s="33">
        <f>IF(L51="Рекапитулация по функции: Натурални",IF(C51="0100",I51,0),I51)</f>
        <v>238</v>
      </c>
      <c r="L51" s="1" t="s">
        <v>148</v>
      </c>
    </row>
    <row r="52" spans="1:12" ht="16.5" customHeight="1">
      <c r="A52" s="4"/>
      <c r="B52" s="17" t="s">
        <v>131</v>
      </c>
      <c r="C52" s="18" t="s">
        <v>132</v>
      </c>
      <c r="D52" s="26">
        <v>300</v>
      </c>
      <c r="E52" s="26">
        <v>238</v>
      </c>
      <c r="F52" s="26">
        <f>E52-D52</f>
        <v>-62</v>
      </c>
      <c r="G52" s="26">
        <f>IF(D52=0,0,E52/D52)*100</f>
        <v>79.33333333333333</v>
      </c>
      <c r="H52" s="1">
        <v>0</v>
      </c>
      <c r="I52" s="1">
        <v>0</v>
      </c>
      <c r="J52" s="1">
        <f>IF(L52="Рекапитулация по функции: Натурални",IF(C52="0100",H52,0),H52)</f>
        <v>0</v>
      </c>
      <c r="K52" s="33">
        <f>IF(L52="Рекапитулация по функции: Натурални",IF(C52="0100",I52,0),I52)</f>
        <v>0</v>
      </c>
      <c r="L52" s="1" t="s">
        <v>148</v>
      </c>
    </row>
    <row r="53" spans="1:12" ht="16.5" customHeight="1">
      <c r="A53" s="4"/>
      <c r="B53" s="17" t="s">
        <v>106</v>
      </c>
      <c r="C53" s="18" t="s">
        <v>107</v>
      </c>
      <c r="D53" s="26">
        <v>562</v>
      </c>
      <c r="E53" s="26">
        <v>0</v>
      </c>
      <c r="F53" s="26">
        <f>E53-D53</f>
        <v>-562</v>
      </c>
      <c r="G53" s="26">
        <f>IF(D53=0,0,E53/D53)*100</f>
        <v>0</v>
      </c>
      <c r="H53" s="1">
        <v>0</v>
      </c>
      <c r="I53" s="1">
        <v>0</v>
      </c>
      <c r="J53" s="1">
        <f>IF(L53="Рекапитулация по функции: Натурални",IF(C53="0100",H53,0),H53)</f>
        <v>0</v>
      </c>
      <c r="K53" s="33">
        <f>IF(L53="Рекапитулация по функции: Натурални",IF(C53="0100",I53,0),I53)</f>
        <v>0</v>
      </c>
      <c r="L53" s="1" t="s">
        <v>148</v>
      </c>
    </row>
    <row r="54" spans="1:12" ht="16.5" customHeight="1">
      <c r="A54" s="4"/>
      <c r="B54" s="17" t="s">
        <v>68</v>
      </c>
      <c r="C54" s="18" t="s">
        <v>69</v>
      </c>
      <c r="D54" s="26">
        <v>200</v>
      </c>
      <c r="E54" s="26">
        <v>0</v>
      </c>
      <c r="F54" s="26">
        <f>E54-D54</f>
        <v>-200</v>
      </c>
      <c r="G54" s="26">
        <f>IF(D54=0,0,E54/D54)*100</f>
        <v>0</v>
      </c>
      <c r="H54" s="1">
        <v>0</v>
      </c>
      <c r="I54" s="1">
        <v>0</v>
      </c>
      <c r="J54" s="1">
        <f>IF(L54="Рекапитулация по функции: Натурални",IF(C54="0100",H54,0),H54)</f>
        <v>0</v>
      </c>
      <c r="K54" s="33">
        <f>IF(L54="Рекапитулация по функции: Натурални",IF(C54="0100",I54,0),I54)</f>
        <v>0</v>
      </c>
      <c r="L54" s="1" t="s">
        <v>148</v>
      </c>
    </row>
    <row r="55" spans="1:7" ht="15.75" customHeight="1">
      <c r="A55" s="4"/>
      <c r="B55" s="41" t="s">
        <v>70</v>
      </c>
      <c r="C55" s="41"/>
      <c r="D55" s="26">
        <f>SUM(J51:J54)</f>
        <v>1062</v>
      </c>
      <c r="E55" s="26">
        <f>SUM(K51:K54)</f>
        <v>238</v>
      </c>
      <c r="F55" s="26">
        <f>E55-D55</f>
        <v>-824</v>
      </c>
      <c r="G55" s="26">
        <f>IF(D55=0,0,E55/D55)*100</f>
        <v>22.4105461393597</v>
      </c>
    </row>
    <row r="56" spans="1:7" ht="16.5" customHeight="1">
      <c r="A56" s="4"/>
      <c r="B56" s="27"/>
      <c r="C56" s="14"/>
      <c r="D56" s="28"/>
      <c r="E56" s="28"/>
      <c r="F56" s="28"/>
      <c r="G56" s="28"/>
    </row>
    <row r="57" spans="1:7" ht="15.75" customHeight="1">
      <c r="A57" s="4"/>
      <c r="B57" s="41" t="s">
        <v>134</v>
      </c>
      <c r="C57" s="41"/>
      <c r="D57" s="26">
        <f>SUM(D55)</f>
        <v>1062</v>
      </c>
      <c r="E57" s="26">
        <f>SUM(E55)</f>
        <v>238</v>
      </c>
      <c r="F57" s="26">
        <f>E57-D57</f>
        <v>-824</v>
      </c>
      <c r="G57" s="26">
        <f>IF(D57=0,0,E57/D57)*100</f>
        <v>22.4105461393597</v>
      </c>
    </row>
    <row r="58" spans="1:7" ht="16.5" customHeight="1">
      <c r="A58" s="4"/>
      <c r="B58" s="27"/>
      <c r="C58" s="14"/>
      <c r="D58" s="28"/>
      <c r="E58" s="28"/>
      <c r="F58" s="28"/>
      <c r="G58" s="28"/>
    </row>
    <row r="59" spans="1:7" ht="16.5" customHeight="1">
      <c r="A59" s="4"/>
      <c r="B59" s="38" t="s">
        <v>135</v>
      </c>
      <c r="C59" s="38"/>
      <c r="D59" s="38"/>
      <c r="E59" s="38"/>
      <c r="F59" s="38"/>
      <c r="G59" s="38"/>
    </row>
    <row r="60" spans="1:7" ht="16.5" customHeight="1">
      <c r="A60" s="4"/>
      <c r="B60" s="22" t="s">
        <v>65</v>
      </c>
      <c r="C60" s="13"/>
      <c r="D60" s="13"/>
      <c r="E60" s="13"/>
      <c r="F60" s="13"/>
      <c r="G60" s="13"/>
    </row>
    <row r="61" spans="1:12" ht="16.5" customHeight="1">
      <c r="A61" s="4"/>
      <c r="B61" s="17" t="s">
        <v>66</v>
      </c>
      <c r="C61" s="18" t="s">
        <v>67</v>
      </c>
      <c r="D61" s="26">
        <v>916</v>
      </c>
      <c r="E61" s="26">
        <v>0</v>
      </c>
      <c r="F61" s="26">
        <f>E61-D61</f>
        <v>-916</v>
      </c>
      <c r="G61" s="26">
        <f>IF(D61=0,0,E61/D61)*100</f>
        <v>0</v>
      </c>
      <c r="H61" s="1">
        <v>916</v>
      </c>
      <c r="I61" s="1">
        <v>0</v>
      </c>
      <c r="J61" s="1">
        <f>IF(L61="Рекапитулация по функции: Натурални",IF(C61="0100",H61,0),H61)</f>
        <v>916</v>
      </c>
      <c r="K61" s="33">
        <f>IF(L61="Рекапитулация по функции: Натурални",IF(C61="0100",I61,0),I61)</f>
        <v>0</v>
      </c>
      <c r="L61" s="1" t="s">
        <v>148</v>
      </c>
    </row>
    <row r="62" spans="1:12" ht="16.5" customHeight="1">
      <c r="A62" s="4"/>
      <c r="B62" s="17" t="s">
        <v>106</v>
      </c>
      <c r="C62" s="18" t="s">
        <v>107</v>
      </c>
      <c r="D62" s="26">
        <v>916</v>
      </c>
      <c r="E62" s="26">
        <v>0</v>
      </c>
      <c r="F62" s="26">
        <f>E62-D62</f>
        <v>-916</v>
      </c>
      <c r="G62" s="26">
        <f>IF(D62=0,0,E62/D62)*100</f>
        <v>0</v>
      </c>
      <c r="H62" s="1">
        <v>0</v>
      </c>
      <c r="I62" s="1">
        <v>0</v>
      </c>
      <c r="J62" s="1">
        <f>IF(L62="Рекапитулация по функции: Натурални",IF(C62="0100",H62,0),H62)</f>
        <v>0</v>
      </c>
      <c r="K62" s="33">
        <f>IF(L62="Рекапитулация по функции: Натурални",IF(C62="0100",I62,0),I62)</f>
        <v>0</v>
      </c>
      <c r="L62" s="1" t="s">
        <v>148</v>
      </c>
    </row>
    <row r="63" spans="1:7" ht="15.75" customHeight="1">
      <c r="A63" s="4"/>
      <c r="B63" s="41" t="s">
        <v>70</v>
      </c>
      <c r="C63" s="41"/>
      <c r="D63" s="26">
        <f>SUM(J61:J62)</f>
        <v>916</v>
      </c>
      <c r="E63" s="26">
        <f>SUM(K61:K62)</f>
        <v>0</v>
      </c>
      <c r="F63" s="26">
        <f>E63-D63</f>
        <v>-916</v>
      </c>
      <c r="G63" s="26">
        <f>IF(D63=0,0,E63/D63)*100</f>
        <v>0</v>
      </c>
    </row>
    <row r="64" spans="1:7" ht="16.5" customHeight="1">
      <c r="A64" s="4"/>
      <c r="B64" s="27"/>
      <c r="C64" s="14"/>
      <c r="D64" s="28"/>
      <c r="E64" s="28"/>
      <c r="F64" s="28"/>
      <c r="G64" s="28"/>
    </row>
    <row r="65" spans="1:7" ht="15.75" customHeight="1">
      <c r="A65" s="4"/>
      <c r="B65" s="41" t="s">
        <v>140</v>
      </c>
      <c r="C65" s="41"/>
      <c r="D65" s="26">
        <f>SUM(D63)</f>
        <v>916</v>
      </c>
      <c r="E65" s="26">
        <f>SUM(E63)</f>
        <v>0</v>
      </c>
      <c r="F65" s="26">
        <f>E65-D65</f>
        <v>-916</v>
      </c>
      <c r="G65" s="26">
        <f>IF(D65=0,0,E65/D65)*100</f>
        <v>0</v>
      </c>
    </row>
    <row r="66" spans="1:7" ht="16.5" customHeight="1">
      <c r="A66" s="4"/>
      <c r="B66" s="27"/>
      <c r="C66" s="14"/>
      <c r="D66" s="28"/>
      <c r="E66" s="28"/>
      <c r="F66" s="28"/>
      <c r="G66" s="28"/>
    </row>
    <row r="67" spans="1:7" ht="16.5" customHeight="1">
      <c r="A67" s="4"/>
      <c r="B67" s="27"/>
      <c r="C67" s="14"/>
      <c r="D67" s="28"/>
      <c r="E67" s="28"/>
      <c r="F67" s="28"/>
      <c r="G67" s="28"/>
    </row>
    <row r="68" spans="1:7" ht="16.5" customHeight="1">
      <c r="A68" s="4"/>
      <c r="B68" s="21"/>
      <c r="C68" s="14" t="s">
        <v>26</v>
      </c>
      <c r="D68" s="26">
        <f>SUM(D16,D47,D57,D65)</f>
        <v>2047931</v>
      </c>
      <c r="E68" s="26">
        <f>SUM(E16,E47,E57,E65)</f>
        <v>847498</v>
      </c>
      <c r="F68" s="26">
        <f>E68-D68</f>
        <v>-1200433</v>
      </c>
      <c r="G68" s="26">
        <f>IF(D68=0,0,E68/D68)*100</f>
        <v>41.38313253718021</v>
      </c>
    </row>
    <row r="70" spans="1:7" ht="16.5" customHeight="1">
      <c r="A70" s="4"/>
      <c r="B70" s="21"/>
      <c r="C70" s="21"/>
      <c r="D70" s="21"/>
      <c r="E70" s="21"/>
      <c r="F70" s="21"/>
      <c r="G70" s="21"/>
    </row>
    <row r="71" spans="1:7" ht="18.75" customHeight="1">
      <c r="A71" s="4"/>
      <c r="B71" s="42" t="s">
        <v>149</v>
      </c>
      <c r="C71" s="42"/>
      <c r="D71" s="42"/>
      <c r="E71" s="42"/>
      <c r="F71" s="42"/>
      <c r="G71" s="42"/>
    </row>
    <row r="72" spans="1:7" ht="16.5" customHeight="1">
      <c r="A72" s="4"/>
      <c r="B72" s="21"/>
      <c r="C72" s="21"/>
      <c r="D72" s="21"/>
      <c r="E72" s="21"/>
      <c r="F72" s="21"/>
      <c r="G72" s="21"/>
    </row>
    <row r="73" spans="1:7" ht="16.5" customHeight="1">
      <c r="A73" s="4"/>
      <c r="B73" s="38" t="s">
        <v>74</v>
      </c>
      <c r="C73" s="38"/>
      <c r="D73" s="38"/>
      <c r="E73" s="38"/>
      <c r="F73" s="38"/>
      <c r="G73" s="38"/>
    </row>
    <row r="74" spans="1:7" ht="16.5" customHeight="1">
      <c r="A74" s="4"/>
      <c r="B74" s="22" t="s">
        <v>29</v>
      </c>
      <c r="C74" s="13"/>
      <c r="D74" s="13"/>
      <c r="E74" s="13"/>
      <c r="F74" s="13"/>
      <c r="G74" s="13"/>
    </row>
    <row r="75" spans="1:12" ht="16.5" customHeight="1">
      <c r="A75" s="4"/>
      <c r="B75" s="17" t="s">
        <v>141</v>
      </c>
      <c r="C75" s="18" t="s">
        <v>77</v>
      </c>
      <c r="D75" s="26">
        <v>62</v>
      </c>
      <c r="E75" s="26">
        <v>62</v>
      </c>
      <c r="F75" s="26">
        <f>E75-D75</f>
        <v>0</v>
      </c>
      <c r="G75" s="26">
        <f>IF(D75=0,0,E75/D75)*100</f>
        <v>100</v>
      </c>
      <c r="H75" s="1">
        <v>62</v>
      </c>
      <c r="I75" s="1">
        <v>62</v>
      </c>
      <c r="J75" s="1">
        <f>IF(L75="Рекапитулация по функции: Натурални",IF(C75="0100",H75,0),H75)</f>
        <v>62</v>
      </c>
      <c r="K75" s="33">
        <f>IF(L75="Рекапитулация по функции: Натурални",IF(C75="0100",I75,0),I75)</f>
        <v>62</v>
      </c>
      <c r="L75" s="1" t="s">
        <v>149</v>
      </c>
    </row>
    <row r="76" spans="1:12" ht="16.5" customHeight="1">
      <c r="A76" s="4"/>
      <c r="B76" s="17" t="s">
        <v>142</v>
      </c>
      <c r="C76" s="18" t="s">
        <v>143</v>
      </c>
      <c r="D76" s="26">
        <v>62</v>
      </c>
      <c r="E76" s="26">
        <v>62</v>
      </c>
      <c r="F76" s="26">
        <f>E76-D76</f>
        <v>0</v>
      </c>
      <c r="G76" s="26">
        <f>IF(D76=0,0,E76/D76)*100</f>
        <v>100</v>
      </c>
      <c r="H76" s="1">
        <v>0</v>
      </c>
      <c r="I76" s="1">
        <v>0</v>
      </c>
      <c r="J76" s="1">
        <f>IF(L76="Рекапитулация по функции: Натурални",IF(C76="0100",H76,0),H76)</f>
        <v>0</v>
      </c>
      <c r="K76" s="33">
        <f>IF(L76="Рекапитулация по функции: Натурални",IF(C76="0100",I76,0),I76)</f>
        <v>0</v>
      </c>
      <c r="L76" s="1" t="s">
        <v>149</v>
      </c>
    </row>
    <row r="77" spans="1:12" ht="16.5" customHeight="1">
      <c r="A77" s="4"/>
      <c r="B77" s="17" t="s">
        <v>144</v>
      </c>
      <c r="C77" s="18" t="s">
        <v>145</v>
      </c>
      <c r="D77" s="26">
        <v>562</v>
      </c>
      <c r="E77" s="26">
        <v>562</v>
      </c>
      <c r="F77" s="26">
        <f>E77-D77</f>
        <v>0</v>
      </c>
      <c r="G77" s="26">
        <f>IF(D77=0,0,E77/D77)*100</f>
        <v>100</v>
      </c>
      <c r="H77" s="1">
        <v>562</v>
      </c>
      <c r="I77" s="1">
        <v>562</v>
      </c>
      <c r="J77" s="1">
        <f>IF(L77="Рекапитулация по функции: Натурални",IF(C77="0100",H77,0),H77)</f>
        <v>0</v>
      </c>
      <c r="K77" s="33">
        <f>IF(L77="Рекапитулация по функции: Натурални",IF(C77="0100",I77,0),I77)</f>
        <v>0</v>
      </c>
      <c r="L77" s="1" t="s">
        <v>149</v>
      </c>
    </row>
    <row r="78" spans="1:12" ht="16.5" customHeight="1">
      <c r="A78" s="4"/>
      <c r="B78" s="17" t="s">
        <v>146</v>
      </c>
      <c r="C78" s="18" t="s">
        <v>147</v>
      </c>
      <c r="D78" s="26">
        <v>1260</v>
      </c>
      <c r="E78" s="26">
        <v>1260</v>
      </c>
      <c r="F78" s="26">
        <f>E78-D78</f>
        <v>0</v>
      </c>
      <c r="G78" s="26">
        <f>IF(D78=0,0,E78/D78)*100</f>
        <v>100</v>
      </c>
      <c r="H78" s="1">
        <v>1260</v>
      </c>
      <c r="I78" s="1">
        <v>1260</v>
      </c>
      <c r="J78" s="1">
        <f>IF(L78="Рекапитулация по функции: Натурални",IF(C78="0100",H78,0),H78)</f>
        <v>0</v>
      </c>
      <c r="K78" s="33">
        <f>IF(L78="Рекапитулация по функции: Натурални",IF(C78="0100",I78,0),I78)</f>
        <v>0</v>
      </c>
      <c r="L78" s="1" t="s">
        <v>149</v>
      </c>
    </row>
    <row r="79" spans="1:7" ht="15.75" customHeight="1">
      <c r="A79" s="4"/>
      <c r="B79" s="41" t="s">
        <v>127</v>
      </c>
      <c r="C79" s="41"/>
      <c r="D79" s="26">
        <f>SUM(J75:J78)</f>
        <v>62</v>
      </c>
      <c r="E79" s="26">
        <f>SUM(K75:K78)</f>
        <v>62</v>
      </c>
      <c r="F79" s="26">
        <f>E79-D79</f>
        <v>0</v>
      </c>
      <c r="G79" s="26">
        <f>IF(D79=0,0,E79/D79)*100</f>
        <v>100</v>
      </c>
    </row>
    <row r="80" spans="1:7" ht="16.5" customHeight="1">
      <c r="A80" s="4"/>
      <c r="B80" s="27"/>
      <c r="C80" s="14"/>
      <c r="D80" s="28"/>
      <c r="E80" s="28"/>
      <c r="F80" s="28"/>
      <c r="G80" s="28"/>
    </row>
    <row r="81" spans="1:7" ht="15.75" customHeight="1">
      <c r="A81" s="4"/>
      <c r="B81" s="41" t="s">
        <v>128</v>
      </c>
      <c r="C81" s="41"/>
      <c r="D81" s="26">
        <f>SUM(D79)</f>
        <v>62</v>
      </c>
      <c r="E81" s="26">
        <f>SUM(E79)</f>
        <v>62</v>
      </c>
      <c r="F81" s="26">
        <f>E81-D81</f>
        <v>0</v>
      </c>
      <c r="G81" s="26">
        <f>IF(D81=0,0,E81/D81)*100</f>
        <v>100</v>
      </c>
    </row>
    <row r="82" spans="1:7" ht="16.5" customHeight="1">
      <c r="A82" s="4"/>
      <c r="B82" s="27"/>
      <c r="C82" s="14"/>
      <c r="D82" s="28"/>
      <c r="E82" s="28"/>
      <c r="F82" s="28"/>
      <c r="G82" s="28"/>
    </row>
    <row r="83" spans="1:7" ht="16.5" customHeight="1">
      <c r="A83" s="4"/>
      <c r="B83" s="27"/>
      <c r="C83" s="14"/>
      <c r="D83" s="28"/>
      <c r="E83" s="28"/>
      <c r="F83" s="28"/>
      <c r="G83" s="28"/>
    </row>
    <row r="84" spans="1:7" ht="16.5" customHeight="1">
      <c r="A84" s="4"/>
      <c r="B84" s="21"/>
      <c r="C84" s="14" t="s">
        <v>26</v>
      </c>
      <c r="D84" s="26">
        <f>SUM(D81)</f>
        <v>62</v>
      </c>
      <c r="E84" s="26">
        <f>SUM(E81)</f>
        <v>62</v>
      </c>
      <c r="F84" s="26">
        <f>E84-D84</f>
        <v>0</v>
      </c>
      <c r="G84" s="26">
        <f>IF(D84=0,0,E84/D84)*100</f>
        <v>100</v>
      </c>
    </row>
    <row r="86" ht="16.5" customHeight="1"/>
    <row r="87" ht="16.5" customHeight="1"/>
    <row r="88" ht="16.5" customHeight="1"/>
    <row r="89" ht="16.5" customHeight="1"/>
  </sheetData>
  <sheetProtection selectLockedCells="1" selectUnlockedCells="1"/>
  <mergeCells count="19">
    <mergeCell ref="B81:C81"/>
    <mergeCell ref="B59:G59"/>
    <mergeCell ref="B63:C63"/>
    <mergeCell ref="B65:C65"/>
    <mergeCell ref="B71:G71"/>
    <mergeCell ref="B73:G73"/>
    <mergeCell ref="B79:C79"/>
    <mergeCell ref="B18:G18"/>
    <mergeCell ref="B45:C45"/>
    <mergeCell ref="B47:C47"/>
    <mergeCell ref="B49:G49"/>
    <mergeCell ref="B55:C55"/>
    <mergeCell ref="B57:C57"/>
    <mergeCell ref="B2:G2"/>
    <mergeCell ref="B3:G3"/>
    <mergeCell ref="B8:G8"/>
    <mergeCell ref="B10:G10"/>
    <mergeCell ref="B14:C14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28</v>
      </c>
      <c r="C2" s="35"/>
      <c r="D2" s="35"/>
      <c r="E2" s="35"/>
      <c r="F2" s="35"/>
      <c r="G2" s="35"/>
    </row>
    <row r="3" spans="1:7" s="6" customFormat="1" ht="18" customHeight="1">
      <c r="A3" s="20">
        <v>2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2" t="s">
        <v>150</v>
      </c>
      <c r="C8" s="42"/>
      <c r="D8" s="42"/>
      <c r="E8" s="42"/>
      <c r="F8" s="42"/>
      <c r="G8" s="42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8" t="s">
        <v>62</v>
      </c>
      <c r="C10" s="38"/>
      <c r="D10" s="38"/>
      <c r="E10" s="38"/>
      <c r="F10" s="38"/>
      <c r="G10" s="38"/>
    </row>
    <row r="11" spans="1:7" ht="16.5" customHeight="1">
      <c r="A11" s="4"/>
      <c r="B11" s="22" t="s">
        <v>63</v>
      </c>
      <c r="C11" s="13"/>
      <c r="D11" s="13"/>
      <c r="E11" s="13"/>
      <c r="F11" s="13"/>
      <c r="G11" s="13"/>
    </row>
    <row r="12" spans="1:7" ht="16.5" customHeight="1">
      <c r="A12" s="4"/>
      <c r="B12" s="23" t="s">
        <v>65</v>
      </c>
      <c r="C12" s="13"/>
      <c r="D12" s="13"/>
      <c r="E12" s="13"/>
      <c r="F12" s="13"/>
      <c r="G12" s="13"/>
    </row>
    <row r="13" spans="1:12" ht="16.5" customHeight="1">
      <c r="A13" s="4"/>
      <c r="B13" s="34" t="s">
        <v>66</v>
      </c>
      <c r="C13" s="18" t="s">
        <v>67</v>
      </c>
      <c r="D13" s="26">
        <v>0</v>
      </c>
      <c r="E13" s="26">
        <v>50000</v>
      </c>
      <c r="F13" s="26">
        <f>E13-D13</f>
        <v>50000</v>
      </c>
      <c r="G13" s="26">
        <f>IF(D13=0,0,E13/D13)*100</f>
        <v>0</v>
      </c>
      <c r="H13" s="1">
        <v>0</v>
      </c>
      <c r="I13" s="1">
        <v>50000</v>
      </c>
      <c r="J13" s="1">
        <f>IF(L13="Рекапитулация по групи: Натурални",IF(C13="0100",H13,0),H13)</f>
        <v>0</v>
      </c>
      <c r="K13" s="1">
        <f>IF(L13="Рекапитулация по групи: Натурални",IF(C13="0100",I13,0),I13)</f>
        <v>50000</v>
      </c>
      <c r="L13" s="1" t="s">
        <v>150</v>
      </c>
    </row>
    <row r="14" spans="1:12" ht="16.5" customHeight="1">
      <c r="A14" s="4"/>
      <c r="B14" s="34" t="s">
        <v>68</v>
      </c>
      <c r="C14" s="18" t="s">
        <v>69</v>
      </c>
      <c r="D14" s="26">
        <v>0</v>
      </c>
      <c r="E14" s="26">
        <v>50000</v>
      </c>
      <c r="F14" s="26">
        <f>E14-D14</f>
        <v>50000</v>
      </c>
      <c r="G14" s="26">
        <f>IF(D14=0,0,E14/D14)*100</f>
        <v>0</v>
      </c>
      <c r="H14" s="1">
        <v>0</v>
      </c>
      <c r="I14" s="1">
        <v>0</v>
      </c>
      <c r="J14" s="1">
        <f>IF(L14="Рекапитулация по групи: Натурални",IF(C14="0100",H14,0),H14)</f>
        <v>0</v>
      </c>
      <c r="K14" s="1">
        <f>IF(L14="Рекапитулация по групи: Натурални",IF(C14="0100",I14,0),I14)</f>
        <v>0</v>
      </c>
      <c r="L14" s="1" t="s">
        <v>150</v>
      </c>
    </row>
    <row r="15" spans="1:7" ht="15.75" customHeight="1">
      <c r="A15" s="4"/>
      <c r="B15" s="41" t="s">
        <v>70</v>
      </c>
      <c r="C15" s="41"/>
      <c r="D15" s="26">
        <f>SUM(J13:J14)</f>
        <v>0</v>
      </c>
      <c r="E15" s="26">
        <f>SUM(K13:K14)</f>
        <v>50000</v>
      </c>
      <c r="F15" s="26">
        <f>E15-D15</f>
        <v>50000</v>
      </c>
      <c r="G15" s="26">
        <f>IF(D15=0,0,E15/D15)*100</f>
        <v>0</v>
      </c>
    </row>
    <row r="16" spans="1:7" ht="16.5" customHeight="1">
      <c r="A16" s="4"/>
      <c r="B16" s="27"/>
      <c r="C16" s="14"/>
      <c r="D16" s="28"/>
      <c r="E16" s="28"/>
      <c r="F16" s="28"/>
      <c r="G16" s="28"/>
    </row>
    <row r="17" spans="1:7" ht="15.75" customHeight="1">
      <c r="A17" s="4"/>
      <c r="B17" s="41" t="s">
        <v>72</v>
      </c>
      <c r="C17" s="41"/>
      <c r="D17" s="26">
        <f>SUM(D15)</f>
        <v>0</v>
      </c>
      <c r="E17" s="26">
        <f>SUM(E15)</f>
        <v>50000</v>
      </c>
      <c r="F17" s="26">
        <f>E17-D17</f>
        <v>50000</v>
      </c>
      <c r="G17" s="26">
        <f>IF(D17=0,0,E17/D17)*100</f>
        <v>0</v>
      </c>
    </row>
    <row r="18" spans="1:7" ht="16.5" customHeight="1">
      <c r="A18" s="4"/>
      <c r="B18" s="27"/>
      <c r="C18" s="14"/>
      <c r="D18" s="28"/>
      <c r="E18" s="28"/>
      <c r="F18" s="28"/>
      <c r="G18" s="28"/>
    </row>
    <row r="19" spans="1:7" ht="16.5" customHeight="1">
      <c r="A19" s="4"/>
      <c r="B19" s="27"/>
      <c r="C19" s="14"/>
      <c r="D19" s="28"/>
      <c r="E19" s="28"/>
      <c r="F19" s="28"/>
      <c r="G19" s="28"/>
    </row>
    <row r="20" spans="1:7" ht="16.5" customHeight="1">
      <c r="A20" s="4"/>
      <c r="B20" s="38" t="s">
        <v>135</v>
      </c>
      <c r="C20" s="38"/>
      <c r="D20" s="38"/>
      <c r="E20" s="38"/>
      <c r="F20" s="38"/>
      <c r="G20" s="38"/>
    </row>
    <row r="21" spans="1:7" ht="16.5" customHeight="1">
      <c r="A21" s="4"/>
      <c r="B21" s="22" t="s">
        <v>136</v>
      </c>
      <c r="C21" s="13"/>
      <c r="D21" s="13"/>
      <c r="E21" s="13"/>
      <c r="F21" s="13"/>
      <c r="G21" s="13"/>
    </row>
    <row r="22" spans="1:7" ht="16.5" customHeight="1">
      <c r="A22" s="4"/>
      <c r="B22" s="23" t="s">
        <v>65</v>
      </c>
      <c r="C22" s="13"/>
      <c r="D22" s="13"/>
      <c r="E22" s="13"/>
      <c r="F22" s="13"/>
      <c r="G22" s="13"/>
    </row>
    <row r="23" spans="1:12" ht="16.5" customHeight="1">
      <c r="A23" s="4"/>
      <c r="B23" s="34" t="s">
        <v>66</v>
      </c>
      <c r="C23" s="18" t="s">
        <v>67</v>
      </c>
      <c r="D23" s="26">
        <v>0</v>
      </c>
      <c r="E23" s="26">
        <v>0</v>
      </c>
      <c r="F23" s="26">
        <f>E23-D23</f>
        <v>0</v>
      </c>
      <c r="G23" s="26">
        <f>IF(D23=0,0,E23/D23)*100</f>
        <v>0</v>
      </c>
      <c r="H23" s="1">
        <v>0</v>
      </c>
      <c r="I23" s="1">
        <v>0</v>
      </c>
      <c r="J23" s="1">
        <f>IF(L23="Рекапитулация по групи: Натурални",IF(C23="0100",H23,0),H23)</f>
        <v>0</v>
      </c>
      <c r="K23" s="1">
        <f>IF(L23="Рекапитулация по групи: Натурални",IF(C23="0100",I23,0),I23)</f>
        <v>0</v>
      </c>
      <c r="L23" s="1" t="s">
        <v>150</v>
      </c>
    </row>
    <row r="24" spans="1:12" ht="16.5" customHeight="1">
      <c r="A24" s="4"/>
      <c r="B24" s="34" t="s">
        <v>106</v>
      </c>
      <c r="C24" s="18" t="s">
        <v>107</v>
      </c>
      <c r="D24" s="26">
        <v>0</v>
      </c>
      <c r="E24" s="26">
        <v>0</v>
      </c>
      <c r="F24" s="26">
        <f>E24-D24</f>
        <v>0</v>
      </c>
      <c r="G24" s="26">
        <f>IF(D24=0,0,E24/D24)*100</f>
        <v>0</v>
      </c>
      <c r="H24" s="1">
        <v>0</v>
      </c>
      <c r="I24" s="1">
        <v>0</v>
      </c>
      <c r="J24" s="1">
        <f>IF(L24="Рекапитулация по групи: Натурални",IF(C24="0100",H24,0),H24)</f>
        <v>0</v>
      </c>
      <c r="K24" s="1">
        <f>IF(L24="Рекапитулация по групи: Натурални",IF(C24="0100",I24,0),I24)</f>
        <v>0</v>
      </c>
      <c r="L24" s="1" t="s">
        <v>150</v>
      </c>
    </row>
    <row r="25" spans="1:7" ht="15.75" customHeight="1">
      <c r="A25" s="4"/>
      <c r="B25" s="41" t="s">
        <v>70</v>
      </c>
      <c r="C25" s="41"/>
      <c r="D25" s="26">
        <f>SUM(J23:J24)</f>
        <v>0</v>
      </c>
      <c r="E25" s="26">
        <f>SUM(K23:K24)</f>
        <v>0</v>
      </c>
      <c r="F25" s="26">
        <f>E25-D25</f>
        <v>0</v>
      </c>
      <c r="G25" s="26">
        <f>IF(D25=0,0,E25/D25)*100</f>
        <v>0</v>
      </c>
    </row>
    <row r="26" spans="1:7" ht="16.5" customHeight="1">
      <c r="A26" s="4"/>
      <c r="B26" s="27"/>
      <c r="C26" s="14"/>
      <c r="D26" s="28"/>
      <c r="E26" s="28"/>
      <c r="F26" s="28"/>
      <c r="G26" s="28"/>
    </row>
    <row r="27" spans="1:7" ht="15.75" customHeight="1">
      <c r="A27" s="4"/>
      <c r="B27" s="41" t="s">
        <v>139</v>
      </c>
      <c r="C27" s="41"/>
      <c r="D27" s="26">
        <f>SUM(D25)</f>
        <v>0</v>
      </c>
      <c r="E27" s="26">
        <f>SUM(E25)</f>
        <v>0</v>
      </c>
      <c r="F27" s="26">
        <f>E27-D27</f>
        <v>0</v>
      </c>
      <c r="G27" s="26">
        <f>IF(D27=0,0,E27/D27)*100</f>
        <v>0</v>
      </c>
    </row>
    <row r="28" spans="1:7" ht="16.5" customHeight="1">
      <c r="A28" s="4"/>
      <c r="B28" s="27"/>
      <c r="C28" s="14"/>
      <c r="D28" s="28"/>
      <c r="E28" s="28"/>
      <c r="F28" s="28"/>
      <c r="G28" s="28"/>
    </row>
    <row r="29" spans="1:7" ht="16.5" customHeight="1">
      <c r="A29" s="4"/>
      <c r="B29" s="27"/>
      <c r="C29" s="14"/>
      <c r="D29" s="28"/>
      <c r="E29" s="28"/>
      <c r="F29" s="28"/>
      <c r="G29" s="28"/>
    </row>
    <row r="30" spans="1:7" ht="16.5" customHeight="1">
      <c r="A30" s="4"/>
      <c r="B30" s="21"/>
      <c r="C30" s="14" t="s">
        <v>26</v>
      </c>
      <c r="D30" s="26">
        <f>SUM(D17,D27)</f>
        <v>0</v>
      </c>
      <c r="E30" s="26">
        <f>SUM(E17,E27)</f>
        <v>50000</v>
      </c>
      <c r="F30" s="26">
        <f>E30-D30</f>
        <v>50000</v>
      </c>
      <c r="G30" s="26">
        <f>IF(D30=0,0,E30/D30)*100</f>
        <v>0</v>
      </c>
    </row>
    <row r="32" ht="16.5" customHeight="1"/>
    <row r="33" ht="16.5" customHeight="1"/>
    <row r="34" ht="16.5" customHeight="1"/>
  </sheetData>
  <sheetProtection selectLockedCells="1" selectUnlockedCells="1"/>
  <mergeCells count="9">
    <mergeCell ref="B20:G20"/>
    <mergeCell ref="B25:C25"/>
    <mergeCell ref="B27:C27"/>
    <mergeCell ref="B2:G2"/>
    <mergeCell ref="B3:G3"/>
    <mergeCell ref="B8:G8"/>
    <mergeCell ref="B10:G10"/>
    <mergeCell ref="B15:C15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dcterms:created xsi:type="dcterms:W3CDTF">2021-07-05T08:35:20Z</dcterms:created>
  <dcterms:modified xsi:type="dcterms:W3CDTF">2021-07-05T08:35:20Z</dcterms:modified>
  <cp:category/>
  <cp:version/>
  <cp:contentType/>
  <cp:contentStatus/>
</cp:coreProperties>
</file>