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2"/>
  </bookViews>
  <sheets>
    <sheet name="Приходи" sheetId="1" r:id="rId1"/>
    <sheet name="Разходи" sheetId="2" r:id="rId2"/>
    <sheet name="Натурални" sheetId="3" r:id="rId3"/>
    <sheet name="Функции" sheetId="4" r:id="rId4"/>
    <sheet name="Групи" sheetId="5" r:id="rId5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<sst xmlns="http://schemas.openxmlformats.org/spreadsheetml/2006/main" count="451" uniqueCount="155">
  <si>
    <t xml:space="preserve"> Бланка стойностни показатели: Приход – Тримесечен отчет</t>
  </si>
  <si>
    <t>Община:</t>
  </si>
  <si>
    <t>Година:</t>
  </si>
  <si>
    <t>Тримесечие:</t>
  </si>
  <si>
    <t>Име на параграф</t>
  </si>
  <si>
    <t>Код на параграф</t>
  </si>
  <si>
    <t>Уточнен годишен план</t>
  </si>
  <si>
    <t>Тримесечен отчет</t>
  </si>
  <si>
    <t>Отчет – План</t>
  </si>
  <si>
    <t>% отношение</t>
  </si>
  <si>
    <t>I.Имуществени данъци и неданъчни приходи</t>
  </si>
  <si>
    <t>1. Имуществени и др. данъци</t>
  </si>
  <si>
    <t>Всичко -   1. Имуществени и други данъци:</t>
  </si>
  <si>
    <t>2. Неданъчни приходи</t>
  </si>
  <si>
    <t>Всичко -   2. Неданъчни приходи:</t>
  </si>
  <si>
    <t>III. Трансфери</t>
  </si>
  <si>
    <t>Всичко - III. Трансфери:</t>
  </si>
  <si>
    <t>IV. Временни безлихвени заеми</t>
  </si>
  <si>
    <t>Всичко - IV. Временни безлихвени заеми:</t>
  </si>
  <si>
    <t>Всички приходи (І+ІІІ+ІV)</t>
  </si>
  <si>
    <t>V. Операции с финансови активи и пасиви</t>
  </si>
  <si>
    <t>Всичко - V. Операции с финансови активи и пасиви:</t>
  </si>
  <si>
    <t>Всичко  приходи:</t>
  </si>
  <si>
    <t>Превишение/недостиг на бюджетни средства по триесечия (+/-)</t>
  </si>
  <si>
    <t>Общо  приходи:</t>
  </si>
  <si>
    <t xml:space="preserve"> Бланка стойностни показатели: Разход – Тримесечен отчет</t>
  </si>
  <si>
    <t>Всичко:</t>
  </si>
  <si>
    <t xml:space="preserve"> Бланка стойностни показатели: Натурални –Тримесечен отчет</t>
  </si>
  <si>
    <t>Натурален показател</t>
  </si>
  <si>
    <t>Код на натурален показател</t>
  </si>
  <si>
    <t xml:space="preserve"> Бланка стойностни показатели: Разход, Натурални – Тримесечен отчет</t>
  </si>
  <si>
    <t xml:space="preserve"> Бланка стойностни показатели: Натурални – Тримесечен отчет</t>
  </si>
  <si>
    <t/>
  </si>
  <si>
    <t>Държавни Дейности</t>
  </si>
  <si>
    <t>ОУ ЛЮБЕН КАРАВЕЛОВ</t>
  </si>
  <si>
    <t>5202</t>
  </si>
  <si>
    <t>-</t>
  </si>
  <si>
    <t>Други приходи</t>
  </si>
  <si>
    <t>3600</t>
  </si>
  <si>
    <t>реализирани курсови разлики от валутни операции (нето) (+/-)</t>
  </si>
  <si>
    <t>3601</t>
  </si>
  <si>
    <t>Помощи и дарения от страната</t>
  </si>
  <si>
    <t>4500</t>
  </si>
  <si>
    <t>текущи помощи и дарения от страната</t>
  </si>
  <si>
    <t>4501</t>
  </si>
  <si>
    <t>Трансфери между бюджети (нето)</t>
  </si>
  <si>
    <t>6100</t>
  </si>
  <si>
    <t>вътрешни трансфери в системата на първостепенния разпоредител (+/-)</t>
  </si>
  <si>
    <t>6109</t>
  </si>
  <si>
    <t>Трансфери между бюджети и сметки за средствата от Европейския съюз (нето)</t>
  </si>
  <si>
    <t>6200</t>
  </si>
  <si>
    <t>предоставени трансфери (+/-)</t>
  </si>
  <si>
    <t>6202</t>
  </si>
  <si>
    <t>Временни безлихвени заеми между бюджети и сметки за средствата от Европейския съюз (нето)</t>
  </si>
  <si>
    <t>7600</t>
  </si>
  <si>
    <t>Събрани средства и извършени плащания за сметка на други бюджети, сметки и фондове - нето (+/-)</t>
  </si>
  <si>
    <t>8800</t>
  </si>
  <si>
    <t>събрани средства и извършени плащания от/за сметки за средствата от Европейския съюз (+/-)</t>
  </si>
  <si>
    <t>8803</t>
  </si>
  <si>
    <t>Депозити и средства по сметки - нето (+/-)     (този параграф се използва и за наличностите на ЦБ в БНБ)</t>
  </si>
  <si>
    <t>9500</t>
  </si>
  <si>
    <t>остатък в левова равностойност по валутни сметки от предходния период (+)</t>
  </si>
  <si>
    <t>9502</t>
  </si>
  <si>
    <t>наличност в левове по сметки в края на периода (-)</t>
  </si>
  <si>
    <t>9507</t>
  </si>
  <si>
    <t>наличност в левова равностойност по валутни сметки в края на периода (-)</t>
  </si>
  <si>
    <t>9508</t>
  </si>
  <si>
    <t>III. Функция Образование</t>
  </si>
  <si>
    <t>322 Неспециализирани училища, без професионални гимназии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</si>
  <si>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</si>
  <si>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</si>
  <si>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</si>
  <si>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</si>
  <si>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</si>
  <si>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</si>
  <si>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</si>
  <si>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за персонала по извънтрудови правоотношения</t>
  </si>
  <si>
    <t>0202</t>
  </si>
  <si>
    <t>изплатени суми от СБКО, за облекло и други на персонала, с характер на възнаграждение</t>
  </si>
  <si>
    <t>0205</t>
  </si>
  <si>
    <t>обезщетения за персонала, с характер на възнаграждение</t>
  </si>
  <si>
    <t>0208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</si>
  <si>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</si>
  <si>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</si>
  <si>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</si>
  <si>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</si>
  <si>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</si>
  <si>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</si>
  <si>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осигурителни вноски от работодатели за Учителския пенсионен фонд (УчПФ)</t>
  </si>
  <si>
    <t>0552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</si>
  <si>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</si>
  <si>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</si>
  <si>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</si>
  <si>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</si>
  <si>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</si>
  <si>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</si>
  <si>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храна</t>
  </si>
  <si>
    <t>1011</t>
  </si>
  <si>
    <t>постелен инвентар и облекло</t>
  </si>
  <si>
    <t>1013</t>
  </si>
  <si>
    <t>учебни и научно-изследователски разходи и книги за библиотеките</t>
  </si>
  <si>
    <t>1014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</si>
  <si>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</si>
  <si>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</si>
  <si>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</si>
  <si>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</si>
  <si>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</si>
  <si>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</si>
  <si>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</si>
  <si>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</si>
  <si>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</si>
  <si>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</si>
  <si>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разходи за застраховки</t>
  </si>
  <si>
    <t>1062</t>
  </si>
  <si>
    <t>Платени данъци, такси и административни санкции</t>
  </si>
  <si>
    <t>1900</t>
  </si>
  <si>
    <t>платени общински данъци, такси, наказателни лихви и административни санкции</t>
  </si>
  <si>
    <t>1981</t>
  </si>
  <si>
    <t>Всичко - разходи:</t>
  </si>
  <si>
    <t>Всичко - 322 Неспециализирани училища, без професионални гимназии:</t>
  </si>
  <si>
    <t>338 Ресурсно подпомагане</t>
  </si>
  <si>
    <t>Всичко - 338 Ресурсно подпомагане:</t>
  </si>
  <si>
    <t>388 Международни програми и споразумения, дарения и помощи от чужбина</t>
  </si>
  <si>
    <t>краткосрочни командировки в чужбина</t>
  </si>
  <si>
    <t>1052</t>
  </si>
  <si>
    <t>Всичко - 388 Международни програми и споразумения, дарения и помощи от чужбина:</t>
  </si>
  <si>
    <t>Всичко - :</t>
  </si>
  <si>
    <t>Всичко - III. Функция Образование:</t>
  </si>
  <si>
    <t>IV. Функция Здравеопазване</t>
  </si>
  <si>
    <t>437 Здравен кабинет в детски градини и училища</t>
  </si>
  <si>
    <t>медикаменти</t>
  </si>
  <si>
    <t>1012</t>
  </si>
  <si>
    <t>Всичко - 437 Здравен кабинет в детски градини и училища:</t>
  </si>
  <si>
    <t>Всичко - IV. Функция Здравеопазване:</t>
  </si>
  <si>
    <t>VII. Функция Култура, спорт, почивни дейности и религиозно дело</t>
  </si>
  <si>
    <t>Група Б) Физическа култура и спорт</t>
  </si>
  <si>
    <t>713 Спорт за всички</t>
  </si>
  <si>
    <t>Всичко - 713 Спорт за всички:</t>
  </si>
  <si>
    <t>Всичко - Група Б) Физическа култура и спорт:</t>
  </si>
  <si>
    <t>Всичко - VII. Функция Култура, спорт, почивни дейности и религиозно дело:</t>
  </si>
  <si>
    <t>322 - Неспециализирани училища, без професионални гимназии</t>
  </si>
  <si>
    <t>ЩАТНА ЧИСЛЕНОСТ</t>
  </si>
  <si>
    <t>В Т.Ч. ПО ТРУДОВИ ПРАВООТНОШЕНИЯ</t>
  </si>
  <si>
    <t>0111</t>
  </si>
  <si>
    <t>в т.ч. педагогически персонал</t>
  </si>
  <si>
    <t>0120</t>
  </si>
  <si>
    <t>БPOЙ УЧЕНИЦИ</t>
  </si>
  <si>
    <t>6000</t>
  </si>
  <si>
    <t>Всичко - 322 - Неспециализирани училища, без професионални гимназии:</t>
  </si>
  <si>
    <t>338 - Ресурсно подпомагане</t>
  </si>
  <si>
    <t>Всичко - 338 - Ресурсно подпомагане:</t>
  </si>
  <si>
    <t>Гл.счетоводител:</t>
  </si>
  <si>
    <t>Директор:</t>
  </si>
  <si>
    <t>Ганчо Стоянов</t>
  </si>
  <si>
    <t>Ивайло Бинев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</si>
</sst>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31"/>
      </left>
      <right>
        <color indexed="63"/>
      </right>
      <top style="medium">
        <color indexed="31"/>
      </top>
      <bottom>
        <color indexed="63"/>
      </bottom>
    </border>
    <border>
      <left style="medium">
        <color indexed="3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31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3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indent="15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3"/>
    </xf>
    <xf numFmtId="0" fontId="5" fillId="0" borderId="0" xfId="0" applyFont="1" applyFill="1" applyBorder="1" applyAlignment="1">
      <alignment horizontal="left" vertical="center" indent="4"/>
    </xf>
    <xf numFmtId="0" fontId="5" fillId="0" borderId="0" xfId="0" applyFont="1" applyFill="1" applyBorder="1" applyAlignment="1">
      <alignment horizontal="left" vertical="center" indent="15"/>
    </xf>
    <xf numFmtId="0" fontId="2" fillId="0" borderId="0" xfId="0" applyFont="1" applyFill="1" applyBorder="1" applyAlignment="1">
      <alignment horizontal="left" vertical="center" indent="5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4"/>
    </xf>
    <xf numFmtId="2" fontId="2" fillId="0" borderId="10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 vertical="center" indent="3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showGridLines="0" zoomScalePageLayoutView="0" workbookViewId="0" topLeftCell="A1">
      <pane xSplit="3" ySplit="6" topLeftCell="D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47" sqref="G47"/>
    </sheetView>
  </sheetViews>
  <sheetFormatPr defaultColWidth="9.14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20.421875" style="1" hidden="1" customWidth="1"/>
    <col min="10" max="10" width="20.421875" style="1" customWidth="1"/>
    <col min="11" max="249" width="8.8515625" style="1" customWidth="1"/>
    <col min="250" max="16384" width="8.8515625" style="2" customWidth="1"/>
  </cols>
  <sheetData>
    <row r="1" ht="3" customHeight="1">
      <c r="A1" s="3"/>
    </row>
    <row r="2" spans="1:7" ht="21.75" customHeight="1">
      <c r="A2" s="4" t="s">
        <v>33</v>
      </c>
      <c r="B2" s="37" t="s">
        <v>0</v>
      </c>
      <c r="C2" s="37"/>
      <c r="D2" s="37"/>
      <c r="E2" s="37"/>
      <c r="F2" s="37"/>
      <c r="G2" s="37"/>
    </row>
    <row r="3" spans="1:7" s="6" customFormat="1" ht="18" customHeight="1">
      <c r="A3" s="5">
        <v>1</v>
      </c>
      <c r="B3" s="38" t="s">
        <v>34</v>
      </c>
      <c r="C3" s="38"/>
      <c r="D3" s="38"/>
      <c r="E3" s="38"/>
      <c r="F3" s="38"/>
      <c r="G3" s="38"/>
    </row>
    <row r="4" spans="1:7" ht="16.5" customHeight="1">
      <c r="A4" s="4"/>
      <c r="B4" s="7" t="str">
        <f>IF(ISBLANK(A2),"Обща",A2)</f>
        <v>Държавни Дейности</v>
      </c>
      <c r="C4" s="8" t="s">
        <v>1</v>
      </c>
      <c r="D4" s="9" t="s">
        <v>35</v>
      </c>
      <c r="E4" s="8" t="s">
        <v>2</v>
      </c>
      <c r="F4" s="9">
        <v>2024</v>
      </c>
      <c r="G4" s="8"/>
    </row>
    <row r="5" spans="1:7" ht="16.5" customHeight="1">
      <c r="A5" s="4"/>
      <c r="B5" s="10"/>
      <c r="C5" s="10"/>
      <c r="D5" s="4"/>
      <c r="E5" s="8" t="s">
        <v>3</v>
      </c>
      <c r="F5" s="11" t="str">
        <f>IF(A3=1,"Първо",IF(A3=2,"Второ",IF(A3=3,"Трето",IF(A3=4,"Четвърто","Грешка"))))</f>
        <v>Първо</v>
      </c>
      <c r="G5" s="4"/>
    </row>
    <row r="6" spans="1:7" ht="27.7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4"/>
      <c r="B7" s="13"/>
      <c r="C7" s="14"/>
      <c r="D7" s="15"/>
      <c r="E7" s="15"/>
      <c r="F7" s="15"/>
      <c r="G7" s="15"/>
    </row>
    <row r="8" spans="1:7" ht="16.5" customHeight="1">
      <c r="A8" s="4"/>
      <c r="B8" s="16" t="s">
        <v>10</v>
      </c>
      <c r="C8" s="14"/>
      <c r="D8" s="15"/>
      <c r="E8" s="15"/>
      <c r="F8" s="15"/>
      <c r="G8" s="15"/>
    </row>
    <row r="9" spans="1:7" ht="16.5" customHeight="1">
      <c r="A9" s="4"/>
      <c r="B9" s="17" t="s">
        <v>11</v>
      </c>
      <c r="C9" s="14"/>
      <c r="D9" s="15"/>
      <c r="E9" s="15"/>
      <c r="F9" s="15"/>
      <c r="G9" s="15"/>
    </row>
    <row r="10" spans="1:9" ht="16.5" customHeight="1">
      <c r="A10" s="4"/>
      <c r="B10" s="18" t="s">
        <v>36</v>
      </c>
      <c r="C10" s="19" t="s">
        <v>36</v>
      </c>
      <c r="D10" s="20">
        <v>0</v>
      </c>
      <c r="E10" s="20">
        <v>0</v>
      </c>
      <c r="F10" s="20">
        <f>E10-D10</f>
        <v>0</v>
      </c>
      <c r="G10" s="20">
        <f>IF(D10=0,0,E10/D10)*100</f>
        <v>0</v>
      </c>
      <c r="H10" s="1">
        <v>0</v>
      </c>
      <c r="I10" s="1">
        <v>0</v>
      </c>
    </row>
    <row r="11" spans="1:7" ht="16.5" customHeight="1">
      <c r="A11" s="4"/>
      <c r="B11" s="36" t="s">
        <v>12</v>
      </c>
      <c r="C11" s="36"/>
      <c r="D11" s="20">
        <f>SUM(H10)</f>
        <v>0</v>
      </c>
      <c r="E11" s="20">
        <f>SUM(I10)</f>
        <v>0</v>
      </c>
      <c r="F11" s="20">
        <f>E11-D11</f>
        <v>0</v>
      </c>
      <c r="G11" s="20">
        <f>IF(D11=0,0,E11/D11)*100</f>
        <v>0</v>
      </c>
    </row>
    <row r="12" spans="1:7" ht="16.5" customHeight="1">
      <c r="A12" s="4"/>
      <c r="B12" s="17" t="s">
        <v>13</v>
      </c>
      <c r="C12" s="14"/>
      <c r="D12" s="15"/>
      <c r="E12" s="15"/>
      <c r="F12" s="15"/>
      <c r="G12" s="15"/>
    </row>
    <row r="13" spans="1:9" ht="16.5" customHeight="1">
      <c r="A13" s="4"/>
      <c r="B13" s="18" t="s">
        <v>37</v>
      </c>
      <c r="C13" s="19" t="s">
        <v>38</v>
      </c>
      <c r="D13" s="20">
        <v>0</v>
      </c>
      <c r="E13" s="20">
        <v>-27</v>
      </c>
      <c r="F13" s="20">
        <f>E13-D13</f>
        <v>-27</v>
      </c>
      <c r="G13" s="20">
        <f>IF(D13=0,0,E13/D13)*100</f>
        <v>0</v>
      </c>
      <c r="H13" s="1">
        <v>0</v>
      </c>
      <c r="I13" s="1">
        <v>-27</v>
      </c>
    </row>
    <row r="14" spans="1:9" ht="16.5" customHeight="1">
      <c r="A14" s="4"/>
      <c r="B14" s="18" t="s">
        <v>39</v>
      </c>
      <c r="C14" s="19" t="s">
        <v>40</v>
      </c>
      <c r="D14" s="20">
        <v>0</v>
      </c>
      <c r="E14" s="20">
        <v>-27</v>
      </c>
      <c r="F14" s="20">
        <f>E14-D14</f>
        <v>-27</v>
      </c>
      <c r="G14" s="20">
        <f>IF(D14=0,0,E14/D14)*100</f>
        <v>0</v>
      </c>
      <c r="H14" s="1">
        <v>0</v>
      </c>
      <c r="I14" s="1">
        <v>0</v>
      </c>
    </row>
    <row r="15" spans="1:9" ht="16.5" customHeight="1">
      <c r="A15" s="4"/>
      <c r="B15" s="18" t="s">
        <v>41</v>
      </c>
      <c r="C15" s="19" t="s">
        <v>42</v>
      </c>
      <c r="D15" s="20">
        <v>0</v>
      </c>
      <c r="E15" s="20">
        <v>600</v>
      </c>
      <c r="F15" s="20">
        <f>E15-D15</f>
        <v>600</v>
      </c>
      <c r="G15" s="20">
        <f>IF(D15=0,0,E15/D15)*100</f>
        <v>0</v>
      </c>
      <c r="H15" s="1">
        <v>0</v>
      </c>
      <c r="I15" s="1">
        <v>600</v>
      </c>
    </row>
    <row r="16" spans="1:9" ht="16.5" customHeight="1">
      <c r="A16" s="4"/>
      <c r="B16" s="18" t="s">
        <v>43</v>
      </c>
      <c r="C16" s="19" t="s">
        <v>44</v>
      </c>
      <c r="D16" s="20">
        <v>0</v>
      </c>
      <c r="E16" s="20">
        <v>600</v>
      </c>
      <c r="F16" s="20">
        <f>E16-D16</f>
        <v>600</v>
      </c>
      <c r="G16" s="20">
        <f>IF(D16=0,0,E16/D16)*100</f>
        <v>0</v>
      </c>
      <c r="H16" s="1">
        <v>0</v>
      </c>
      <c r="I16" s="1">
        <v>0</v>
      </c>
    </row>
    <row r="17" spans="1:9" ht="16.5" customHeight="1">
      <c r="A17" s="4"/>
      <c r="B17" s="36" t="s">
        <v>14</v>
      </c>
      <c r="C17" s="36"/>
      <c r="D17" s="20">
        <f>SUM(H13:H16)</f>
        <v>0</v>
      </c>
      <c r="E17" s="20">
        <f>SUM(I13:I16)</f>
        <v>573</v>
      </c>
      <c r="F17" s="20">
        <f>E17-D17</f>
        <v>573</v>
      </c>
      <c r="G17" s="20">
        <f>IF(D17=0,0,E17/D17)*100</f>
        <v>0</v>
      </c>
      <c r="H17"/>
      <c r="I17"/>
    </row>
    <row r="18" spans="1:7" ht="16.5" customHeight="1">
      <c r="A18" s="4"/>
      <c r="B18" s="14"/>
      <c r="C18" s="14"/>
      <c r="D18" s="15"/>
      <c r="E18" s="15"/>
      <c r="F18" s="15"/>
      <c r="G18" s="15"/>
    </row>
    <row r="19" spans="1:7" ht="16.5" customHeight="1">
      <c r="A19" s="4"/>
      <c r="B19" s="16" t="s">
        <v>15</v>
      </c>
      <c r="C19" s="14"/>
      <c r="D19" s="15"/>
      <c r="E19" s="15"/>
      <c r="F19" s="15"/>
      <c r="G19" s="15"/>
    </row>
    <row r="20" spans="1:9" ht="16.5" customHeight="1">
      <c r="A20" s="4"/>
      <c r="B20" s="18" t="s">
        <v>45</v>
      </c>
      <c r="C20" s="19" t="s">
        <v>46</v>
      </c>
      <c r="D20" s="20">
        <v>3371929</v>
      </c>
      <c r="E20" s="20">
        <v>1047389</v>
      </c>
      <c r="F20" s="20">
        <f>E20-D20</f>
        <v>-2324540</v>
      </c>
      <c r="G20" s="20">
        <f>IF(D20=0,0,E20/D20)*100</f>
        <v>31.062012278431723</v>
      </c>
      <c r="H20" s="1">
        <v>3371929</v>
      </c>
      <c r="I20" s="1">
        <v>1047389</v>
      </c>
    </row>
    <row r="21" spans="1:9" ht="16.5" customHeight="1">
      <c r="A21" s="4"/>
      <c r="B21" s="18" t="s">
        <v>47</v>
      </c>
      <c r="C21" s="19" t="s">
        <v>48</v>
      </c>
      <c r="D21" s="20">
        <v>3371929</v>
      </c>
      <c r="E21" s="20">
        <v>1047389</v>
      </c>
      <c r="F21" s="20">
        <f>E21-D21</f>
        <v>-2324540</v>
      </c>
      <c r="G21" s="20">
        <f>IF(D21=0,0,E21/D21)*100</f>
        <v>31.062012278431723</v>
      </c>
      <c r="H21" s="1">
        <v>0</v>
      </c>
      <c r="I21" s="1">
        <v>0</v>
      </c>
    </row>
    <row r="22" spans="1:9" ht="16.5" customHeight="1">
      <c r="A22" s="4"/>
      <c r="B22" s="18" t="s">
        <v>49</v>
      </c>
      <c r="C22" s="19" t="s">
        <v>50</v>
      </c>
      <c r="D22" s="20">
        <v>0</v>
      </c>
      <c r="E22" s="20">
        <v>-999</v>
      </c>
      <c r="F22" s="20">
        <f>E22-D22</f>
        <v>-999</v>
      </c>
      <c r="G22" s="20">
        <f>IF(D22=0,0,E22/D22)*100</f>
        <v>0</v>
      </c>
      <c r="H22" s="1">
        <v>0</v>
      </c>
      <c r="I22" s="1">
        <v>-999</v>
      </c>
    </row>
    <row r="23" spans="1:9" ht="16.5" customHeight="1">
      <c r="A23" s="4"/>
      <c r="B23" s="18" t="s">
        <v>51</v>
      </c>
      <c r="C23" s="19" t="s">
        <v>52</v>
      </c>
      <c r="D23" s="20">
        <v>0</v>
      </c>
      <c r="E23" s="20">
        <v>-999</v>
      </c>
      <c r="F23" s="20">
        <f>E23-D23</f>
        <v>-999</v>
      </c>
      <c r="G23" s="20">
        <f>IF(D23=0,0,E23/D23)*100</f>
        <v>0</v>
      </c>
      <c r="H23" s="1">
        <v>0</v>
      </c>
      <c r="I23" s="1">
        <v>0</v>
      </c>
    </row>
    <row r="24" spans="1:7" ht="16.5" customHeight="1">
      <c r="A24" s="4"/>
      <c r="B24" s="36" t="s">
        <v>16</v>
      </c>
      <c r="C24" s="36"/>
      <c r="D24" s="20">
        <f>SUM(H20:H23)</f>
        <v>3371929</v>
      </c>
      <c r="E24" s="20">
        <f>SUM(I20:I23)</f>
        <v>1046390</v>
      </c>
      <c r="F24" s="20">
        <f>E24-D24</f>
        <v>-2325539</v>
      </c>
      <c r="G24" s="20">
        <f>IF(D24=0,0,E24/D24)*100</f>
        <v>31.032385320094225</v>
      </c>
    </row>
    <row r="25" spans="1:7" ht="16.5" customHeight="1">
      <c r="A25" s="4"/>
      <c r="B25" s="14"/>
      <c r="C25" s="14"/>
      <c r="D25" s="15"/>
      <c r="E25" s="15"/>
      <c r="F25" s="15"/>
      <c r="G25" s="15"/>
    </row>
    <row r="26" spans="1:9" ht="16.5" customHeight="1">
      <c r="A26" s="4"/>
      <c r="B26" s="16" t="s">
        <v>17</v>
      </c>
      <c r="C26" s="14"/>
      <c r="D26" s="15"/>
      <c r="E26" s="15"/>
      <c r="F26" s="15"/>
      <c r="G26" s="15"/>
      <c r="H26"/>
      <c r="I26"/>
    </row>
    <row r="27" spans="1:9" ht="16.5" customHeight="1">
      <c r="A27" s="4"/>
      <c r="B27" s="18" t="s">
        <v>53</v>
      </c>
      <c r="C27" s="19" t="s">
        <v>54</v>
      </c>
      <c r="D27" s="20">
        <v>0</v>
      </c>
      <c r="E27" s="20">
        <v>9891</v>
      </c>
      <c r="F27" s="20">
        <f>E27-D27</f>
        <v>9891</v>
      </c>
      <c r="G27" s="20">
        <f>IF(D27=0,0,E27/D27)*100</f>
        <v>0</v>
      </c>
      <c r="H27" s="1">
        <v>0</v>
      </c>
      <c r="I27" s="1">
        <v>9891</v>
      </c>
    </row>
    <row r="28" spans="1:7" ht="16.5" customHeight="1">
      <c r="A28" s="4"/>
      <c r="B28" s="36" t="s">
        <v>18</v>
      </c>
      <c r="C28" s="36"/>
      <c r="D28" s="20">
        <f>SUM(H27)</f>
        <v>0</v>
      </c>
      <c r="E28" s="20">
        <f>SUM(I27)</f>
        <v>9891</v>
      </c>
      <c r="F28" s="20">
        <f>E28-D28</f>
        <v>9891</v>
      </c>
      <c r="G28" s="20">
        <f>IF(D28=0,0,E28/D28)*100</f>
        <v>0</v>
      </c>
    </row>
    <row r="29" spans="1:7" ht="16.5" customHeight="1">
      <c r="A29" s="4"/>
      <c r="B29" s="36" t="s">
        <v>19</v>
      </c>
      <c r="C29" s="36"/>
      <c r="D29" s="20">
        <f>SUM(D11,D17,D24,D28)</f>
        <v>3371929</v>
      </c>
      <c r="E29" s="20">
        <f>SUM(E11,E17,E24,E28)</f>
        <v>1056854</v>
      </c>
      <c r="F29" s="20">
        <f>E29-D29</f>
        <v>-2315075</v>
      </c>
      <c r="G29" s="20">
        <f>IF(D29=0,0,E29/D29)*100</f>
        <v>31.342712138956664</v>
      </c>
    </row>
    <row r="30" spans="1:7" ht="16.5" customHeight="1">
      <c r="A30" s="4"/>
      <c r="B30" s="14"/>
      <c r="C30" s="14"/>
      <c r="D30" s="15"/>
      <c r="E30" s="15"/>
      <c r="F30" s="15"/>
      <c r="G30" s="15"/>
    </row>
    <row r="31" spans="1:7" ht="16.5" customHeight="1">
      <c r="A31" s="4"/>
      <c r="B31" s="16" t="s">
        <v>20</v>
      </c>
      <c r="C31" s="14"/>
      <c r="D31" s="15"/>
      <c r="E31" s="15"/>
      <c r="F31" s="15"/>
      <c r="G31" s="15"/>
    </row>
    <row r="32" spans="1:9" ht="16.5" customHeight="1">
      <c r="A32" s="4"/>
      <c r="B32" s="18" t="s">
        <v>55</v>
      </c>
      <c r="C32" s="19" t="s">
        <v>56</v>
      </c>
      <c r="D32" s="20">
        <v>0</v>
      </c>
      <c r="E32" s="20">
        <v>21</v>
      </c>
      <c r="F32" s="20">
        <f aca="true" t="shared" si="0" ref="F32:F38">E32-D32</f>
        <v>21</v>
      </c>
      <c r="G32" s="20">
        <f aca="true" t="shared" si="1" ref="G32:G38">IF(D32=0,0,E32/D32)*100</f>
        <v>0</v>
      </c>
      <c r="H32" s="1">
        <v>0</v>
      </c>
      <c r="I32" s="1">
        <v>21</v>
      </c>
    </row>
    <row r="33" spans="1:9" ht="16.5" customHeight="1">
      <c r="A33" s="4"/>
      <c r="B33" s="18" t="s">
        <v>57</v>
      </c>
      <c r="C33" s="19" t="s">
        <v>58</v>
      </c>
      <c r="D33" s="20">
        <v>0</v>
      </c>
      <c r="E33" s="20">
        <v>21</v>
      </c>
      <c r="F33" s="20">
        <f t="shared" si="0"/>
        <v>21</v>
      </c>
      <c r="G33" s="20">
        <f t="shared" si="1"/>
        <v>0</v>
      </c>
      <c r="H33" s="1">
        <v>0</v>
      </c>
      <c r="I33" s="1">
        <v>0</v>
      </c>
    </row>
    <row r="34" spans="1:9" ht="16.5" customHeight="1">
      <c r="A34" s="4"/>
      <c r="B34" s="18" t="s">
        <v>59</v>
      </c>
      <c r="C34" s="19" t="s">
        <v>60</v>
      </c>
      <c r="D34" s="20">
        <v>18</v>
      </c>
      <c r="E34" s="20">
        <v>-411671</v>
      </c>
      <c r="F34" s="20">
        <f t="shared" si="0"/>
        <v>-411689</v>
      </c>
      <c r="G34" s="20">
        <f t="shared" si="1"/>
        <v>-2287061.111111111</v>
      </c>
      <c r="H34" s="1">
        <v>18</v>
      </c>
      <c r="I34" s="1">
        <v>-411671</v>
      </c>
    </row>
    <row r="35" spans="1:9" ht="16.5" customHeight="1">
      <c r="A35" s="4"/>
      <c r="B35" s="18" t="s">
        <v>61</v>
      </c>
      <c r="C35" s="19" t="s">
        <v>62</v>
      </c>
      <c r="D35" s="20">
        <v>18</v>
      </c>
      <c r="E35" s="20">
        <v>18</v>
      </c>
      <c r="F35" s="20">
        <f t="shared" si="0"/>
        <v>0</v>
      </c>
      <c r="G35" s="20">
        <f t="shared" si="1"/>
        <v>100</v>
      </c>
      <c r="H35" s="1">
        <v>0</v>
      </c>
      <c r="I35" s="1">
        <v>0</v>
      </c>
    </row>
    <row r="36" spans="1:9" ht="16.5" customHeight="1">
      <c r="A36" s="4"/>
      <c r="B36" s="18" t="s">
        <v>63</v>
      </c>
      <c r="C36" s="19" t="s">
        <v>64</v>
      </c>
      <c r="D36" s="20">
        <v>0</v>
      </c>
      <c r="E36" s="20">
        <v>-411677</v>
      </c>
      <c r="F36" s="20">
        <f t="shared" si="0"/>
        <v>-411677</v>
      </c>
      <c r="G36" s="20">
        <f t="shared" si="1"/>
        <v>0</v>
      </c>
      <c r="H36" s="1">
        <v>0</v>
      </c>
      <c r="I36" s="1">
        <v>0</v>
      </c>
    </row>
    <row r="37" spans="1:9" ht="16.5" customHeight="1">
      <c r="A37" s="4"/>
      <c r="B37" s="18" t="s">
        <v>65</v>
      </c>
      <c r="C37" s="19" t="s">
        <v>66</v>
      </c>
      <c r="D37" s="20">
        <v>0</v>
      </c>
      <c r="E37" s="20">
        <v>-12</v>
      </c>
      <c r="F37" s="20">
        <f t="shared" si="0"/>
        <v>-12</v>
      </c>
      <c r="G37" s="20">
        <f t="shared" si="1"/>
        <v>0</v>
      </c>
      <c r="H37" s="1">
        <v>0</v>
      </c>
      <c r="I37" s="1">
        <v>0</v>
      </c>
    </row>
    <row r="38" spans="1:7" ht="16.5" customHeight="1">
      <c r="A38" s="4"/>
      <c r="B38" s="36" t="s">
        <v>21</v>
      </c>
      <c r="C38" s="36"/>
      <c r="D38" s="20">
        <f>SUM(H32:H37)</f>
        <v>18</v>
      </c>
      <c r="E38" s="20">
        <f>SUM(I32:I37)</f>
        <v>-411650</v>
      </c>
      <c r="F38" s="20">
        <f t="shared" si="0"/>
        <v>-411668</v>
      </c>
      <c r="G38" s="20">
        <f t="shared" si="1"/>
        <v>-2286944.4444444445</v>
      </c>
    </row>
    <row r="39" spans="1:7" ht="16.5" customHeight="1">
      <c r="A39" s="4"/>
      <c r="B39" s="14"/>
      <c r="C39" s="14"/>
      <c r="D39" s="15"/>
      <c r="E39" s="15"/>
      <c r="F39" s="15"/>
      <c r="G39" s="15"/>
    </row>
    <row r="40" spans="1:7" ht="16.5" customHeight="1">
      <c r="A40" s="4"/>
      <c r="B40" s="36" t="s">
        <v>22</v>
      </c>
      <c r="C40" s="36"/>
      <c r="D40" s="20">
        <f>SUM(D29,D38)</f>
        <v>3371947</v>
      </c>
      <c r="E40" s="20">
        <f>SUM(E29,E38)</f>
        <v>645204</v>
      </c>
      <c r="F40" s="20">
        <f>E40-D40</f>
        <v>-2726743</v>
      </c>
      <c r="G40" s="20">
        <f>IF(D40=0,0,E40/D40)*100</f>
        <v>19.13446445036058</v>
      </c>
    </row>
    <row r="41" spans="1:7" ht="16.5" customHeight="1">
      <c r="A41" s="4"/>
      <c r="B41" s="21" t="s">
        <v>23</v>
      </c>
      <c r="C41" s="19">
        <v>9900</v>
      </c>
      <c r="D41" s="20">
        <v>0</v>
      </c>
      <c r="E41" s="20">
        <v>0</v>
      </c>
      <c r="F41" s="20">
        <f>E41-D41</f>
        <v>0</v>
      </c>
      <c r="G41" s="20">
        <f>IF(D41=0,0,E41/D41)*100</f>
        <v>0</v>
      </c>
    </row>
    <row r="42" spans="1:7" ht="16.5" customHeight="1">
      <c r="A42" s="4"/>
      <c r="B42" s="36" t="s">
        <v>24</v>
      </c>
      <c r="C42" s="36"/>
      <c r="D42" s="20">
        <f>SUM(D41,D40)</f>
        <v>3371947</v>
      </c>
      <c r="E42" s="20">
        <f>SUM(E40,E41)</f>
        <v>645204</v>
      </c>
      <c r="F42" s="20">
        <f>E42-D42</f>
        <v>-2726743</v>
      </c>
      <c r="G42" s="20">
        <f>IF(D42=0,0,E42/D42)*100</f>
        <v>19.13446445036058</v>
      </c>
    </row>
    <row r="43" spans="1:7" ht="16.5" customHeight="1">
      <c r="A43" s="4"/>
      <c r="B43" s="13"/>
      <c r="C43" s="14"/>
      <c r="D43" s="15"/>
      <c r="E43" s="15"/>
      <c r="F43" s="15"/>
      <c r="G43" s="15"/>
    </row>
    <row r="46" spans="2:5" ht="16.5" customHeight="1">
      <c r="B46" s="1" t="s">
        <v>151</v>
      </c>
      <c r="E46" s="1" t="s">
        <v>152</v>
      </c>
    </row>
    <row r="47" spans="2:5" ht="16.5" customHeight="1">
      <c r="B47" s="1" t="s">
        <v>153</v>
      </c>
      <c r="E47" s="1" t="s">
        <v>154</v>
      </c>
    </row>
  </sheetData>
  <sheetProtection selectLockedCells="1" selectUnlockedCells="1"/>
  <mergeCells count="10">
    <mergeCell ref="B29:C29"/>
    <mergeCell ref="B38:C38"/>
    <mergeCell ref="B40:C40"/>
    <mergeCell ref="B42:C42"/>
    <mergeCell ref="B2:G2"/>
    <mergeCell ref="B3:G3"/>
    <mergeCell ref="B11:C11"/>
    <mergeCell ref="B17:C17"/>
    <mergeCell ref="B24:C24"/>
    <mergeCell ref="B28:C28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7"/>
  <sheetViews>
    <sheetView showGridLines="0" zoomScalePageLayoutView="0" workbookViewId="0" topLeftCell="A1">
      <pane ySplit="6" topLeftCell="A94" activePane="bottomLeft" state="frozen"/>
      <selection pane="topLeft" activeCell="A1" sqref="A1"/>
      <selection pane="bottomLeft" activeCell="J106" sqref="J106"/>
    </sheetView>
  </sheetViews>
  <sheetFormatPr defaultColWidth="9.14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20.421875" style="1" hidden="1" customWidth="1"/>
    <col min="10" max="10" width="20.421875" style="1" customWidth="1"/>
    <col min="11" max="243" width="8.8515625" style="1" customWidth="1"/>
    <col min="244" max="16384" width="8.8515625" style="2" customWidth="1"/>
  </cols>
  <sheetData>
    <row r="1" ht="3" customHeight="1">
      <c r="A1" s="3"/>
    </row>
    <row r="2" spans="1:7" ht="21.75" customHeight="1">
      <c r="A2" s="4" t="s">
        <v>33</v>
      </c>
      <c r="B2" s="37" t="s">
        <v>25</v>
      </c>
      <c r="C2" s="37"/>
      <c r="D2" s="37"/>
      <c r="E2" s="37"/>
      <c r="F2" s="37"/>
      <c r="G2" s="37"/>
    </row>
    <row r="3" spans="1:7" s="6" customFormat="1" ht="18" customHeight="1">
      <c r="A3" s="22">
        <v>1</v>
      </c>
      <c r="B3" s="38" t="s">
        <v>34</v>
      </c>
      <c r="C3" s="38"/>
      <c r="D3" s="38"/>
      <c r="E3" s="38"/>
      <c r="F3" s="38"/>
      <c r="G3" s="38"/>
    </row>
    <row r="4" spans="1:7" ht="16.5" customHeight="1">
      <c r="A4" s="4"/>
      <c r="B4" s="7" t="str">
        <f>IF(ISBLANK(A2),"Обща",A2)</f>
        <v>Държавни Дейности</v>
      </c>
      <c r="C4" s="8" t="s">
        <v>1</v>
      </c>
      <c r="D4" s="9" t="s">
        <v>35</v>
      </c>
      <c r="E4" s="8" t="s">
        <v>2</v>
      </c>
      <c r="F4" s="9">
        <v>2024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IF(A3=1,"Първо",IF(A3=2,"Второ",IF(A3=3,"Трето",IF(A3=4,"Четвърто","Грешка"))))</f>
        <v>Първо</v>
      </c>
      <c r="G5" s="10"/>
    </row>
    <row r="6" spans="1:7" ht="27.7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4"/>
      <c r="B7" s="23"/>
      <c r="C7" s="23"/>
      <c r="D7" s="23"/>
      <c r="E7" s="23"/>
      <c r="F7" s="23"/>
      <c r="G7" s="23"/>
    </row>
    <row r="8" spans="1:7" ht="16.5" customHeight="1">
      <c r="A8" s="4"/>
      <c r="B8" s="41" t="s">
        <v>67</v>
      </c>
      <c r="C8" s="41"/>
      <c r="D8" s="41"/>
      <c r="E8" s="41"/>
      <c r="F8" s="41"/>
      <c r="G8" s="41"/>
    </row>
    <row r="9" spans="1:7" ht="16.5" customHeight="1">
      <c r="A9" s="4"/>
      <c r="B9" s="42" t="s">
        <v>32</v>
      </c>
      <c r="C9" s="42"/>
      <c r="D9" s="42"/>
      <c r="E9" s="42"/>
      <c r="F9" s="42"/>
      <c r="G9" s="42"/>
    </row>
    <row r="10" spans="1:7" ht="16.5" customHeight="1">
      <c r="A10" s="4"/>
      <c r="B10" s="39" t="s">
        <v>68</v>
      </c>
      <c r="C10" s="39"/>
      <c r="D10" s="39"/>
      <c r="E10" s="39"/>
      <c r="F10" s="39"/>
      <c r="G10" s="39"/>
    </row>
    <row r="11" spans="1:7" ht="16.5" customHeight="1">
      <c r="A11" s="4"/>
      <c r="B11" s="26" t="s">
        <v>69</v>
      </c>
      <c r="C11" s="27"/>
      <c r="D11" s="27"/>
      <c r="E11" s="27"/>
      <c r="F11" s="27"/>
      <c r="G11" s="27"/>
    </row>
    <row r="12" spans="1:9" ht="16.5" customHeight="1">
      <c r="A12" s="4"/>
      <c r="B12" s="28" t="s">
        <v>70</v>
      </c>
      <c r="C12" s="19" t="s">
        <v>71</v>
      </c>
      <c r="D12" s="20">
        <v>2082448</v>
      </c>
      <c r="E12" s="20">
        <v>306709</v>
      </c>
      <c r="F12" s="20">
        <f aca="true" t="shared" si="0" ref="F12:F36">E12-D12</f>
        <v>-1775739</v>
      </c>
      <c r="G12" s="20">
        <f aca="true" t="shared" si="1" ref="G12:G36">IF(D12=0,0,E12/D12)*100</f>
        <v>14.728290934515531</v>
      </c>
      <c r="H12" s="1">
        <v>2082448</v>
      </c>
      <c r="I12" s="1">
        <v>306709</v>
      </c>
    </row>
    <row r="13" spans="1:9" ht="16.5" customHeight="1">
      <c r="A13" s="4"/>
      <c r="B13" s="28" t="s">
        <v>72</v>
      </c>
      <c r="C13" s="19" t="s">
        <v>73</v>
      </c>
      <c r="D13" s="20">
        <v>2082448</v>
      </c>
      <c r="E13" s="20">
        <v>306709</v>
      </c>
      <c r="F13" s="20">
        <f t="shared" si="0"/>
        <v>-1775739</v>
      </c>
      <c r="G13" s="20">
        <f t="shared" si="1"/>
        <v>14.728290934515531</v>
      </c>
      <c r="H13" s="1">
        <v>0</v>
      </c>
      <c r="I13" s="1">
        <v>0</v>
      </c>
    </row>
    <row r="14" spans="1:9" ht="16.5" customHeight="1">
      <c r="A14" s="4"/>
      <c r="B14" s="28" t="s">
        <v>74</v>
      </c>
      <c r="C14" s="19" t="s">
        <v>75</v>
      </c>
      <c r="D14" s="20">
        <v>256009</v>
      </c>
      <c r="E14" s="20">
        <v>140815</v>
      </c>
      <c r="F14" s="20">
        <f t="shared" si="0"/>
        <v>-115194</v>
      </c>
      <c r="G14" s="20">
        <f t="shared" si="1"/>
        <v>55.00392564323911</v>
      </c>
      <c r="H14" s="1">
        <v>256009</v>
      </c>
      <c r="I14" s="1">
        <v>140815</v>
      </c>
    </row>
    <row r="15" spans="1:9" ht="16.5" customHeight="1">
      <c r="A15" s="4"/>
      <c r="B15" s="28" t="s">
        <v>76</v>
      </c>
      <c r="C15" s="19" t="s">
        <v>77</v>
      </c>
      <c r="D15" s="20">
        <v>3000</v>
      </c>
      <c r="E15" s="20">
        <v>456</v>
      </c>
      <c r="F15" s="20">
        <f t="shared" si="0"/>
        <v>-2544</v>
      </c>
      <c r="G15" s="20">
        <f t="shared" si="1"/>
        <v>15.2</v>
      </c>
      <c r="H15" s="1">
        <v>0</v>
      </c>
      <c r="I15" s="1">
        <v>0</v>
      </c>
    </row>
    <row r="16" spans="1:9" ht="16.5" customHeight="1">
      <c r="A16" s="4"/>
      <c r="B16" s="28" t="s">
        <v>78</v>
      </c>
      <c r="C16" s="19" t="s">
        <v>79</v>
      </c>
      <c r="D16" s="20">
        <v>133000</v>
      </c>
      <c r="E16" s="20">
        <v>82423</v>
      </c>
      <c r="F16" s="20">
        <f t="shared" si="0"/>
        <v>-50577</v>
      </c>
      <c r="G16" s="20">
        <f t="shared" si="1"/>
        <v>61.97218045112783</v>
      </c>
      <c r="H16" s="1">
        <v>0</v>
      </c>
      <c r="I16" s="1">
        <v>0</v>
      </c>
    </row>
    <row r="17" spans="1:9" ht="16.5" customHeight="1">
      <c r="A17" s="4"/>
      <c r="B17" s="28" t="s">
        <v>80</v>
      </c>
      <c r="C17" s="19" t="s">
        <v>81</v>
      </c>
      <c r="D17" s="20">
        <v>95009</v>
      </c>
      <c r="E17" s="20">
        <v>50394</v>
      </c>
      <c r="F17" s="20">
        <f t="shared" si="0"/>
        <v>-44615</v>
      </c>
      <c r="G17" s="20">
        <f t="shared" si="1"/>
        <v>53.041290825079734</v>
      </c>
      <c r="H17" s="1">
        <v>0</v>
      </c>
      <c r="I17" s="1">
        <v>0</v>
      </c>
    </row>
    <row r="18" spans="1:9" ht="16.5" customHeight="1">
      <c r="A18" s="4"/>
      <c r="B18" s="28" t="s">
        <v>82</v>
      </c>
      <c r="C18" s="19" t="s">
        <v>83</v>
      </c>
      <c r="D18" s="20">
        <v>25000</v>
      </c>
      <c r="E18" s="20">
        <v>7542</v>
      </c>
      <c r="F18" s="20">
        <f t="shared" si="0"/>
        <v>-17458</v>
      </c>
      <c r="G18" s="20">
        <f t="shared" si="1"/>
        <v>30.168</v>
      </c>
      <c r="H18" s="1">
        <v>0</v>
      </c>
      <c r="I18" s="1">
        <v>0</v>
      </c>
    </row>
    <row r="19" spans="1:9" ht="16.5" customHeight="1">
      <c r="A19" s="4"/>
      <c r="B19" s="28" t="s">
        <v>84</v>
      </c>
      <c r="C19" s="19" t="s">
        <v>85</v>
      </c>
      <c r="D19" s="20">
        <v>485383</v>
      </c>
      <c r="E19" s="20">
        <v>72646</v>
      </c>
      <c r="F19" s="20">
        <f t="shared" si="0"/>
        <v>-412737</v>
      </c>
      <c r="G19" s="20">
        <f t="shared" si="1"/>
        <v>14.966737607209152</v>
      </c>
      <c r="H19" s="1">
        <v>485383</v>
      </c>
      <c r="I19" s="1">
        <v>72646</v>
      </c>
    </row>
    <row r="20" spans="1:9" ht="16.5" customHeight="1">
      <c r="A20" s="4"/>
      <c r="B20" s="28" t="s">
        <v>86</v>
      </c>
      <c r="C20" s="19" t="s">
        <v>87</v>
      </c>
      <c r="D20" s="20">
        <v>237963</v>
      </c>
      <c r="E20" s="20">
        <v>36350</v>
      </c>
      <c r="F20" s="20">
        <f t="shared" si="0"/>
        <v>-201613</v>
      </c>
      <c r="G20" s="20">
        <f t="shared" si="1"/>
        <v>15.27548400381572</v>
      </c>
      <c r="H20" s="1">
        <v>0</v>
      </c>
      <c r="I20" s="1">
        <v>0</v>
      </c>
    </row>
    <row r="21" spans="1:9" ht="16.5" customHeight="1">
      <c r="A21" s="4"/>
      <c r="B21" s="28" t="s">
        <v>88</v>
      </c>
      <c r="C21" s="19" t="s">
        <v>89</v>
      </c>
      <c r="D21" s="20">
        <v>89440</v>
      </c>
      <c r="E21" s="20">
        <v>12029</v>
      </c>
      <c r="F21" s="20">
        <f t="shared" si="0"/>
        <v>-77411</v>
      </c>
      <c r="G21" s="20">
        <f t="shared" si="1"/>
        <v>13.449239713774597</v>
      </c>
      <c r="H21" s="1">
        <v>0</v>
      </c>
      <c r="I21" s="1">
        <v>0</v>
      </c>
    </row>
    <row r="22" spans="1:9" ht="16.5" customHeight="1">
      <c r="A22" s="4"/>
      <c r="B22" s="28" t="s">
        <v>90</v>
      </c>
      <c r="C22" s="19" t="s">
        <v>91</v>
      </c>
      <c r="D22" s="20">
        <v>99840</v>
      </c>
      <c r="E22" s="20">
        <v>15726</v>
      </c>
      <c r="F22" s="20">
        <f t="shared" si="0"/>
        <v>-84114</v>
      </c>
      <c r="G22" s="20">
        <f t="shared" si="1"/>
        <v>15.751201923076923</v>
      </c>
      <c r="H22" s="1">
        <v>0</v>
      </c>
      <c r="I22" s="1">
        <v>0</v>
      </c>
    </row>
    <row r="23" spans="1:9" ht="16.5" customHeight="1">
      <c r="A23" s="4"/>
      <c r="B23" s="28" t="s">
        <v>92</v>
      </c>
      <c r="C23" s="19" t="s">
        <v>93</v>
      </c>
      <c r="D23" s="20">
        <v>58140</v>
      </c>
      <c r="E23" s="20">
        <v>8541</v>
      </c>
      <c r="F23" s="20">
        <f t="shared" si="0"/>
        <v>-49599</v>
      </c>
      <c r="G23" s="20">
        <f t="shared" si="1"/>
        <v>14.690402476780184</v>
      </c>
      <c r="H23" s="1">
        <v>0</v>
      </c>
      <c r="I23" s="1">
        <v>0</v>
      </c>
    </row>
    <row r="24" spans="1:9" ht="16.5" customHeight="1">
      <c r="A24" s="4"/>
      <c r="B24" s="28" t="s">
        <v>94</v>
      </c>
      <c r="C24" s="19" t="s">
        <v>95</v>
      </c>
      <c r="D24" s="20">
        <v>404268</v>
      </c>
      <c r="E24" s="20">
        <v>96777</v>
      </c>
      <c r="F24" s="20">
        <f t="shared" si="0"/>
        <v>-307491</v>
      </c>
      <c r="G24" s="20">
        <f t="shared" si="1"/>
        <v>23.93882276113865</v>
      </c>
      <c r="H24" s="1">
        <v>404268</v>
      </c>
      <c r="I24" s="1">
        <v>96777</v>
      </c>
    </row>
    <row r="25" spans="1:9" ht="16.5" customHeight="1">
      <c r="A25" s="4"/>
      <c r="B25" s="28" t="s">
        <v>96</v>
      </c>
      <c r="C25" s="19" t="s">
        <v>97</v>
      </c>
      <c r="D25" s="20">
        <v>86181</v>
      </c>
      <c r="E25" s="20">
        <v>16339</v>
      </c>
      <c r="F25" s="20">
        <f t="shared" si="0"/>
        <v>-69842</v>
      </c>
      <c r="G25" s="20">
        <f t="shared" si="1"/>
        <v>18.95893526415335</v>
      </c>
      <c r="H25" s="1">
        <v>0</v>
      </c>
      <c r="I25" s="1">
        <v>0</v>
      </c>
    </row>
    <row r="26" spans="1:9" ht="16.5" customHeight="1">
      <c r="A26" s="4"/>
      <c r="B26" s="28" t="s">
        <v>98</v>
      </c>
      <c r="C26" s="19" t="s">
        <v>99</v>
      </c>
      <c r="D26" s="20">
        <v>9300</v>
      </c>
      <c r="E26" s="20">
        <v>9300</v>
      </c>
      <c r="F26" s="20">
        <f t="shared" si="0"/>
        <v>0</v>
      </c>
      <c r="G26" s="20">
        <f t="shared" si="1"/>
        <v>100</v>
      </c>
      <c r="H26" s="1">
        <v>0</v>
      </c>
      <c r="I26" s="1">
        <v>0</v>
      </c>
    </row>
    <row r="27" spans="1:9" ht="16.5" customHeight="1">
      <c r="A27" s="4"/>
      <c r="B27" s="28" t="s">
        <v>100</v>
      </c>
      <c r="C27" s="19" t="s">
        <v>101</v>
      </c>
      <c r="D27" s="20">
        <v>5000</v>
      </c>
      <c r="E27" s="20">
        <v>0</v>
      </c>
      <c r="F27" s="20">
        <f t="shared" si="0"/>
        <v>-5000</v>
      </c>
      <c r="G27" s="20">
        <f t="shared" si="1"/>
        <v>0</v>
      </c>
      <c r="H27" s="1">
        <v>0</v>
      </c>
      <c r="I27" s="1">
        <v>0</v>
      </c>
    </row>
    <row r="28" spans="1:9" ht="16.5" customHeight="1">
      <c r="A28" s="4"/>
      <c r="B28" s="28" t="s">
        <v>102</v>
      </c>
      <c r="C28" s="19" t="s">
        <v>103</v>
      </c>
      <c r="D28" s="20">
        <v>66231</v>
      </c>
      <c r="E28" s="20">
        <v>5088</v>
      </c>
      <c r="F28" s="20">
        <f t="shared" si="0"/>
        <v>-61143</v>
      </c>
      <c r="G28" s="20">
        <f t="shared" si="1"/>
        <v>7.682203197898266</v>
      </c>
      <c r="H28" s="1">
        <v>0</v>
      </c>
      <c r="I28" s="1">
        <v>0</v>
      </c>
    </row>
    <row r="29" spans="1:9" ht="16.5" customHeight="1">
      <c r="A29" s="4"/>
      <c r="B29" s="28" t="s">
        <v>104</v>
      </c>
      <c r="C29" s="19" t="s">
        <v>105</v>
      </c>
      <c r="D29" s="20">
        <v>70000</v>
      </c>
      <c r="E29" s="20">
        <v>16621</v>
      </c>
      <c r="F29" s="20">
        <f t="shared" si="0"/>
        <v>-53379</v>
      </c>
      <c r="G29" s="20">
        <f t="shared" si="1"/>
        <v>23.744285714285716</v>
      </c>
      <c r="H29" s="1">
        <v>0</v>
      </c>
      <c r="I29" s="1">
        <v>0</v>
      </c>
    </row>
    <row r="30" spans="1:9" ht="16.5" customHeight="1">
      <c r="A30" s="4"/>
      <c r="B30" s="28" t="s">
        <v>106</v>
      </c>
      <c r="C30" s="19" t="s">
        <v>107</v>
      </c>
      <c r="D30" s="20">
        <v>87556</v>
      </c>
      <c r="E30" s="20">
        <v>18380</v>
      </c>
      <c r="F30" s="20">
        <f t="shared" si="0"/>
        <v>-69176</v>
      </c>
      <c r="G30" s="20">
        <f t="shared" si="1"/>
        <v>20.992279227009</v>
      </c>
      <c r="H30" s="1">
        <v>0</v>
      </c>
      <c r="I30" s="1">
        <v>0</v>
      </c>
    </row>
    <row r="31" spans="1:9" ht="16.5" customHeight="1">
      <c r="A31" s="4"/>
      <c r="B31" s="28" t="s">
        <v>108</v>
      </c>
      <c r="C31" s="19" t="s">
        <v>109</v>
      </c>
      <c r="D31" s="20">
        <v>72000</v>
      </c>
      <c r="E31" s="20">
        <v>30415</v>
      </c>
      <c r="F31" s="20">
        <f t="shared" si="0"/>
        <v>-41585</v>
      </c>
      <c r="G31" s="20">
        <f t="shared" si="1"/>
        <v>42.24305555555555</v>
      </c>
      <c r="H31" s="1">
        <v>0</v>
      </c>
      <c r="I31" s="1">
        <v>0</v>
      </c>
    </row>
    <row r="32" spans="1:9" ht="16.5" customHeight="1">
      <c r="A32" s="4"/>
      <c r="B32" s="28" t="s">
        <v>110</v>
      </c>
      <c r="C32" s="19" t="s">
        <v>111</v>
      </c>
      <c r="D32" s="20">
        <v>4000</v>
      </c>
      <c r="E32" s="20">
        <v>634</v>
      </c>
      <c r="F32" s="20">
        <f t="shared" si="0"/>
        <v>-3366</v>
      </c>
      <c r="G32" s="20">
        <f t="shared" si="1"/>
        <v>15.85</v>
      </c>
      <c r="H32" s="1">
        <v>0</v>
      </c>
      <c r="I32" s="1">
        <v>0</v>
      </c>
    </row>
    <row r="33" spans="1:9" ht="16.5" customHeight="1">
      <c r="A33" s="4"/>
      <c r="B33" s="28" t="s">
        <v>112</v>
      </c>
      <c r="C33" s="19" t="s">
        <v>113</v>
      </c>
      <c r="D33" s="20">
        <v>4000</v>
      </c>
      <c r="E33" s="20">
        <v>0</v>
      </c>
      <c r="F33" s="20">
        <f t="shared" si="0"/>
        <v>-4000</v>
      </c>
      <c r="G33" s="20">
        <f t="shared" si="1"/>
        <v>0</v>
      </c>
      <c r="H33" s="1">
        <v>0</v>
      </c>
      <c r="I33" s="1">
        <v>0</v>
      </c>
    </row>
    <row r="34" spans="1:9" ht="16.5" customHeight="1">
      <c r="A34" s="4"/>
      <c r="B34" s="28" t="s">
        <v>114</v>
      </c>
      <c r="C34" s="19" t="s">
        <v>115</v>
      </c>
      <c r="D34" s="20">
        <v>2352</v>
      </c>
      <c r="E34" s="20">
        <v>2352</v>
      </c>
      <c r="F34" s="20">
        <f t="shared" si="0"/>
        <v>0</v>
      </c>
      <c r="G34" s="20">
        <f t="shared" si="1"/>
        <v>100</v>
      </c>
      <c r="H34" s="1">
        <v>2352</v>
      </c>
      <c r="I34" s="1">
        <v>2352</v>
      </c>
    </row>
    <row r="35" spans="1:9" ht="16.5" customHeight="1">
      <c r="A35" s="4"/>
      <c r="B35" s="28" t="s">
        <v>116</v>
      </c>
      <c r="C35" s="19" t="s">
        <v>117</v>
      </c>
      <c r="D35" s="20">
        <v>2352</v>
      </c>
      <c r="E35" s="20">
        <v>2352</v>
      </c>
      <c r="F35" s="20">
        <f t="shared" si="0"/>
        <v>0</v>
      </c>
      <c r="G35" s="20">
        <f t="shared" si="1"/>
        <v>100</v>
      </c>
      <c r="H35" s="1">
        <v>0</v>
      </c>
      <c r="I35" s="1">
        <v>0</v>
      </c>
    </row>
    <row r="36" spans="1:7" ht="15.75" customHeight="1">
      <c r="A36" s="4"/>
      <c r="B36" s="40" t="s">
        <v>118</v>
      </c>
      <c r="C36" s="40"/>
      <c r="D36" s="20">
        <f>SUM(H12:H35)</f>
        <v>3230460</v>
      </c>
      <c r="E36" s="20">
        <f>SUM(I12:I35)</f>
        <v>619299</v>
      </c>
      <c r="F36" s="20">
        <f t="shared" si="0"/>
        <v>-2611161</v>
      </c>
      <c r="G36" s="20">
        <f t="shared" si="1"/>
        <v>19.170613473003844</v>
      </c>
    </row>
    <row r="37" spans="1:7" ht="15.75" customHeight="1">
      <c r="A37" s="4"/>
      <c r="B37" s="13"/>
      <c r="C37" s="14"/>
      <c r="D37" s="15"/>
      <c r="E37" s="15"/>
      <c r="F37" s="15"/>
      <c r="G37" s="15"/>
    </row>
    <row r="38" spans="1:7" ht="15.75" customHeight="1">
      <c r="A38" s="4"/>
      <c r="B38" s="40" t="s">
        <v>119</v>
      </c>
      <c r="C38" s="40"/>
      <c r="D38" s="20">
        <f>SUM(D36)</f>
        <v>3230460</v>
      </c>
      <c r="E38" s="20">
        <f>SUM(E36)</f>
        <v>619299</v>
      </c>
      <c r="F38" s="20">
        <f>E38-D38</f>
        <v>-2611161</v>
      </c>
      <c r="G38" s="20">
        <f>IF(D38=0,0,E38/D38)*100</f>
        <v>19.170613473003844</v>
      </c>
    </row>
    <row r="39" spans="1:7" ht="15.75" customHeight="1">
      <c r="A39" s="4"/>
      <c r="B39" s="13"/>
      <c r="C39" s="14"/>
      <c r="D39" s="15"/>
      <c r="E39" s="15"/>
      <c r="F39" s="15"/>
      <c r="G39" s="15"/>
    </row>
    <row r="40" spans="1:7" ht="16.5" customHeight="1">
      <c r="A40" s="4"/>
      <c r="B40" s="39" t="s">
        <v>120</v>
      </c>
      <c r="C40" s="39"/>
      <c r="D40" s="39"/>
      <c r="E40" s="39"/>
      <c r="F40" s="39"/>
      <c r="G40" s="39"/>
    </row>
    <row r="41" spans="1:7" ht="16.5" customHeight="1">
      <c r="A41" s="4"/>
      <c r="B41" s="26" t="s">
        <v>69</v>
      </c>
      <c r="C41" s="27"/>
      <c r="D41" s="27"/>
      <c r="E41" s="27"/>
      <c r="F41" s="27"/>
      <c r="G41" s="27"/>
    </row>
    <row r="42" spans="1:9" ht="16.5" customHeight="1">
      <c r="A42" s="4"/>
      <c r="B42" s="28" t="s">
        <v>70</v>
      </c>
      <c r="C42" s="19" t="s">
        <v>71</v>
      </c>
      <c r="D42" s="20">
        <v>94750</v>
      </c>
      <c r="E42" s="20">
        <v>15792</v>
      </c>
      <c r="F42" s="20">
        <f aca="true" t="shared" si="2" ref="F42:F51">E42-D42</f>
        <v>-78958</v>
      </c>
      <c r="G42" s="20">
        <f aca="true" t="shared" si="3" ref="G42:G51">IF(D42=0,0,E42/D42)*100</f>
        <v>16.66701846965699</v>
      </c>
      <c r="H42" s="1">
        <v>94750</v>
      </c>
      <c r="I42" s="1">
        <v>15792</v>
      </c>
    </row>
    <row r="43" spans="1:9" ht="16.5" customHeight="1">
      <c r="A43" s="4"/>
      <c r="B43" s="28" t="s">
        <v>72</v>
      </c>
      <c r="C43" s="19" t="s">
        <v>73</v>
      </c>
      <c r="D43" s="20">
        <v>94750</v>
      </c>
      <c r="E43" s="20">
        <v>15792</v>
      </c>
      <c r="F43" s="20">
        <f t="shared" si="2"/>
        <v>-78958</v>
      </c>
      <c r="G43" s="20">
        <f t="shared" si="3"/>
        <v>16.66701846965699</v>
      </c>
      <c r="H43" s="1">
        <v>0</v>
      </c>
      <c r="I43" s="1">
        <v>0</v>
      </c>
    </row>
    <row r="44" spans="1:9" ht="16.5" customHeight="1">
      <c r="A44" s="4"/>
      <c r="B44" s="28" t="s">
        <v>84</v>
      </c>
      <c r="C44" s="19" t="s">
        <v>85</v>
      </c>
      <c r="D44" s="20">
        <v>25276</v>
      </c>
      <c r="E44" s="20">
        <v>4212</v>
      </c>
      <c r="F44" s="20">
        <f t="shared" si="2"/>
        <v>-21064</v>
      </c>
      <c r="G44" s="20">
        <f t="shared" si="3"/>
        <v>16.664029118531413</v>
      </c>
      <c r="H44" s="1">
        <v>25276</v>
      </c>
      <c r="I44" s="1">
        <v>4212</v>
      </c>
    </row>
    <row r="45" spans="1:9" ht="16.5" customHeight="1">
      <c r="A45" s="4"/>
      <c r="B45" s="28" t="s">
        <v>86</v>
      </c>
      <c r="C45" s="19" t="s">
        <v>87</v>
      </c>
      <c r="D45" s="20">
        <v>11330</v>
      </c>
      <c r="E45" s="20">
        <v>1888</v>
      </c>
      <c r="F45" s="20">
        <f t="shared" si="2"/>
        <v>-9442</v>
      </c>
      <c r="G45" s="20">
        <f t="shared" si="3"/>
        <v>16.66372462488967</v>
      </c>
      <c r="H45" s="1">
        <v>0</v>
      </c>
      <c r="I45" s="1">
        <v>0</v>
      </c>
    </row>
    <row r="46" spans="1:9" ht="16.5" customHeight="1">
      <c r="A46" s="4"/>
      <c r="B46" s="28" t="s">
        <v>88</v>
      </c>
      <c r="C46" s="19" t="s">
        <v>89</v>
      </c>
      <c r="D46" s="20">
        <v>4950</v>
      </c>
      <c r="E46" s="20">
        <v>824</v>
      </c>
      <c r="F46" s="20">
        <f t="shared" si="2"/>
        <v>-4126</v>
      </c>
      <c r="G46" s="20">
        <f t="shared" si="3"/>
        <v>16.646464646464647</v>
      </c>
      <c r="H46" s="1">
        <v>0</v>
      </c>
      <c r="I46" s="1">
        <v>0</v>
      </c>
    </row>
    <row r="47" spans="1:9" ht="16.5" customHeight="1">
      <c r="A47" s="4"/>
      <c r="B47" s="28" t="s">
        <v>90</v>
      </c>
      <c r="C47" s="19" t="s">
        <v>91</v>
      </c>
      <c r="D47" s="20">
        <v>5400</v>
      </c>
      <c r="E47" s="20">
        <v>900</v>
      </c>
      <c r="F47" s="20">
        <f t="shared" si="2"/>
        <v>-4500</v>
      </c>
      <c r="G47" s="20">
        <f t="shared" si="3"/>
        <v>16.666666666666664</v>
      </c>
      <c r="H47" s="1">
        <v>0</v>
      </c>
      <c r="I47" s="1">
        <v>0</v>
      </c>
    </row>
    <row r="48" spans="1:9" ht="16.5" customHeight="1">
      <c r="A48" s="4"/>
      <c r="B48" s="28" t="s">
        <v>92</v>
      </c>
      <c r="C48" s="19" t="s">
        <v>93</v>
      </c>
      <c r="D48" s="20">
        <v>3596</v>
      </c>
      <c r="E48" s="20">
        <v>600</v>
      </c>
      <c r="F48" s="20">
        <f t="shared" si="2"/>
        <v>-2996</v>
      </c>
      <c r="G48" s="20">
        <f t="shared" si="3"/>
        <v>16.68520578420467</v>
      </c>
      <c r="H48" s="1">
        <v>0</v>
      </c>
      <c r="I48" s="1">
        <v>0</v>
      </c>
    </row>
    <row r="49" spans="1:9" ht="16.5" customHeight="1">
      <c r="A49" s="4"/>
      <c r="B49" s="28" t="s">
        <v>94</v>
      </c>
      <c r="C49" s="19" t="s">
        <v>95</v>
      </c>
      <c r="D49" s="20">
        <v>16166</v>
      </c>
      <c r="E49" s="20">
        <v>2680</v>
      </c>
      <c r="F49" s="20">
        <f t="shared" si="2"/>
        <v>-13486</v>
      </c>
      <c r="G49" s="20">
        <f t="shared" si="3"/>
        <v>16.57800321662749</v>
      </c>
      <c r="H49" s="1">
        <v>16166</v>
      </c>
      <c r="I49" s="1">
        <v>2680</v>
      </c>
    </row>
    <row r="50" spans="1:9" ht="16.5" customHeight="1">
      <c r="A50" s="4"/>
      <c r="B50" s="28" t="s">
        <v>102</v>
      </c>
      <c r="C50" s="19" t="s">
        <v>103</v>
      </c>
      <c r="D50" s="20">
        <v>16166</v>
      </c>
      <c r="E50" s="20">
        <v>2680</v>
      </c>
      <c r="F50" s="20">
        <f t="shared" si="2"/>
        <v>-13486</v>
      </c>
      <c r="G50" s="20">
        <f t="shared" si="3"/>
        <v>16.57800321662749</v>
      </c>
      <c r="H50" s="1">
        <v>0</v>
      </c>
      <c r="I50" s="1">
        <v>0</v>
      </c>
    </row>
    <row r="51" spans="1:7" ht="15.75" customHeight="1">
      <c r="A51" s="4"/>
      <c r="B51" s="40" t="s">
        <v>118</v>
      </c>
      <c r="C51" s="40"/>
      <c r="D51" s="20">
        <f>SUM(H42:H50)</f>
        <v>136192</v>
      </c>
      <c r="E51" s="20">
        <f>SUM(I42:I50)</f>
        <v>22684</v>
      </c>
      <c r="F51" s="20">
        <f t="shared" si="2"/>
        <v>-113508</v>
      </c>
      <c r="G51" s="20">
        <f t="shared" si="3"/>
        <v>16.65589755639098</v>
      </c>
    </row>
    <row r="52" spans="1:7" ht="15.75" customHeight="1">
      <c r="A52" s="4"/>
      <c r="B52" s="13"/>
      <c r="C52" s="14"/>
      <c r="D52" s="15"/>
      <c r="E52" s="15"/>
      <c r="F52" s="15"/>
      <c r="G52" s="15"/>
    </row>
    <row r="53" spans="1:7" ht="15.75" customHeight="1">
      <c r="A53" s="4"/>
      <c r="B53" s="40" t="s">
        <v>121</v>
      </c>
      <c r="C53" s="40"/>
      <c r="D53" s="20">
        <f>SUM(D51)</f>
        <v>136192</v>
      </c>
      <c r="E53" s="20">
        <f>SUM(E51)</f>
        <v>22684</v>
      </c>
      <c r="F53" s="20">
        <f>E53-D53</f>
        <v>-113508</v>
      </c>
      <c r="G53" s="20">
        <f>IF(D53=0,0,E53/D53)*100</f>
        <v>16.65589755639098</v>
      </c>
    </row>
    <row r="54" spans="1:7" ht="15.75" customHeight="1">
      <c r="A54" s="4"/>
      <c r="B54" s="13"/>
      <c r="C54" s="14"/>
      <c r="D54" s="15"/>
      <c r="E54" s="15"/>
      <c r="F54" s="15"/>
      <c r="G54" s="15"/>
    </row>
    <row r="55" spans="1:7" ht="16.5" customHeight="1">
      <c r="A55" s="4"/>
      <c r="B55" s="39" t="s">
        <v>122</v>
      </c>
      <c r="C55" s="39"/>
      <c r="D55" s="39"/>
      <c r="E55" s="39"/>
      <c r="F55" s="39"/>
      <c r="G55" s="39"/>
    </row>
    <row r="56" spans="1:7" ht="16.5" customHeight="1">
      <c r="A56" s="4"/>
      <c r="B56" s="26" t="s">
        <v>69</v>
      </c>
      <c r="C56" s="27"/>
      <c r="D56" s="27"/>
      <c r="E56" s="27"/>
      <c r="F56" s="27"/>
      <c r="G56" s="27"/>
    </row>
    <row r="57" spans="1:9" ht="16.5" customHeight="1">
      <c r="A57" s="4"/>
      <c r="B57" s="28" t="s">
        <v>94</v>
      </c>
      <c r="C57" s="19" t="s">
        <v>95</v>
      </c>
      <c r="D57" s="20">
        <v>18</v>
      </c>
      <c r="E57" s="20">
        <v>0</v>
      </c>
      <c r="F57" s="20">
        <f>E57-D57</f>
        <v>-18</v>
      </c>
      <c r="G57" s="20">
        <f>IF(D57=0,0,E57/D57)*100</f>
        <v>0</v>
      </c>
      <c r="H57" s="1">
        <v>18</v>
      </c>
      <c r="I57" s="1">
        <v>0</v>
      </c>
    </row>
    <row r="58" spans="1:9" ht="16.5" customHeight="1">
      <c r="A58" s="4"/>
      <c r="B58" s="28" t="s">
        <v>123</v>
      </c>
      <c r="C58" s="19" t="s">
        <v>124</v>
      </c>
      <c r="D58" s="20">
        <v>18</v>
      </c>
      <c r="E58" s="20">
        <v>0</v>
      </c>
      <c r="F58" s="20">
        <f>E58-D58</f>
        <v>-18</v>
      </c>
      <c r="G58" s="20">
        <f>IF(D58=0,0,E58/D58)*100</f>
        <v>0</v>
      </c>
      <c r="H58" s="1">
        <v>0</v>
      </c>
      <c r="I58" s="1">
        <v>0</v>
      </c>
    </row>
    <row r="59" spans="1:7" ht="15.75" customHeight="1">
      <c r="A59" s="4"/>
      <c r="B59" s="40" t="s">
        <v>118</v>
      </c>
      <c r="C59" s="40"/>
      <c r="D59" s="20">
        <f>SUM(H57:H58)</f>
        <v>18</v>
      </c>
      <c r="E59" s="20">
        <f>SUM(I57:I58)</f>
        <v>0</v>
      </c>
      <c r="F59" s="20">
        <f>E59-D59</f>
        <v>-18</v>
      </c>
      <c r="G59" s="20">
        <f>IF(D59=0,0,E59/D59)*100</f>
        <v>0</v>
      </c>
    </row>
    <row r="60" spans="1:7" ht="15.75" customHeight="1">
      <c r="A60" s="4"/>
      <c r="B60" s="13"/>
      <c r="C60" s="14"/>
      <c r="D60" s="15"/>
      <c r="E60" s="15"/>
      <c r="F60" s="15"/>
      <c r="G60" s="15"/>
    </row>
    <row r="61" spans="1:7" ht="15.75" customHeight="1">
      <c r="A61" s="4"/>
      <c r="B61" s="40" t="s">
        <v>125</v>
      </c>
      <c r="C61" s="40"/>
      <c r="D61" s="20">
        <f>SUM(D59)</f>
        <v>18</v>
      </c>
      <c r="E61" s="20">
        <f>SUM(E59)</f>
        <v>0</v>
      </c>
      <c r="F61" s="20">
        <f>E61-D61</f>
        <v>-18</v>
      </c>
      <c r="G61" s="20">
        <f>IF(D61=0,0,E61/D61)*100</f>
        <v>0</v>
      </c>
    </row>
    <row r="62" spans="1:7" ht="15.75" customHeight="1">
      <c r="A62" s="4"/>
      <c r="B62" s="13"/>
      <c r="C62" s="14"/>
      <c r="D62" s="15"/>
      <c r="E62" s="15"/>
      <c r="F62" s="15"/>
      <c r="G62" s="15"/>
    </row>
    <row r="63" spans="1:7" ht="15.75" customHeight="1">
      <c r="A63" s="4"/>
      <c r="B63" s="40" t="s">
        <v>126</v>
      </c>
      <c r="C63" s="40"/>
      <c r="D63" s="20">
        <f>SUM(D38,D53,D61)</f>
        <v>3366670</v>
      </c>
      <c r="E63" s="20">
        <f>SUM(E38,E53,E61)</f>
        <v>641983</v>
      </c>
      <c r="F63" s="20">
        <f>E63-D63</f>
        <v>-2724687</v>
      </c>
      <c r="G63" s="20">
        <f>IF(D63=0,0,E63/D63)*100</f>
        <v>19.068783100214752</v>
      </c>
    </row>
    <row r="64" spans="1:7" ht="15.75" customHeight="1">
      <c r="A64" s="4"/>
      <c r="B64" s="13"/>
      <c r="C64" s="14"/>
      <c r="D64" s="15"/>
      <c r="E64" s="15"/>
      <c r="F64" s="15"/>
      <c r="G64" s="15"/>
    </row>
    <row r="65" spans="1:7" ht="15.75" customHeight="1">
      <c r="A65" s="4"/>
      <c r="B65" s="40" t="s">
        <v>127</v>
      </c>
      <c r="C65" s="40"/>
      <c r="D65" s="20">
        <f>SUM(D63)</f>
        <v>3366670</v>
      </c>
      <c r="E65" s="20">
        <f>SUM(E63)</f>
        <v>641983</v>
      </c>
      <c r="F65" s="20">
        <f>E65-D65</f>
        <v>-2724687</v>
      </c>
      <c r="G65" s="20">
        <f>IF(D65=0,0,E65/D65)*100</f>
        <v>19.068783100214752</v>
      </c>
    </row>
    <row r="66" spans="1:7" ht="16.5" customHeight="1">
      <c r="A66" s="4"/>
      <c r="B66" s="13"/>
      <c r="C66" s="14"/>
      <c r="D66" s="15"/>
      <c r="E66" s="15"/>
      <c r="F66" s="15"/>
      <c r="G66" s="15"/>
    </row>
    <row r="67" spans="1:7" ht="16.5" customHeight="1">
      <c r="A67" s="4"/>
      <c r="B67" s="13"/>
      <c r="C67" s="14"/>
      <c r="D67" s="15"/>
      <c r="E67" s="15"/>
      <c r="F67" s="15"/>
      <c r="G67" s="15"/>
    </row>
    <row r="68" spans="1:7" ht="16.5" customHeight="1">
      <c r="A68" s="4"/>
      <c r="B68" s="41" t="s">
        <v>128</v>
      </c>
      <c r="C68" s="41"/>
      <c r="D68" s="41"/>
      <c r="E68" s="41"/>
      <c r="F68" s="41"/>
      <c r="G68" s="41"/>
    </row>
    <row r="69" spans="1:7" ht="16.5" customHeight="1">
      <c r="A69" s="4"/>
      <c r="B69" s="42" t="s">
        <v>32</v>
      </c>
      <c r="C69" s="42"/>
      <c r="D69" s="42"/>
      <c r="E69" s="42"/>
      <c r="F69" s="42"/>
      <c r="G69" s="42"/>
    </row>
    <row r="70" spans="1:7" ht="16.5" customHeight="1">
      <c r="A70" s="4"/>
      <c r="B70" s="39" t="s">
        <v>129</v>
      </c>
      <c r="C70" s="39"/>
      <c r="D70" s="39"/>
      <c r="E70" s="39"/>
      <c r="F70" s="39"/>
      <c r="G70" s="39"/>
    </row>
    <row r="71" spans="1:7" ht="16.5" customHeight="1">
      <c r="A71" s="4"/>
      <c r="B71" s="26" t="s">
        <v>69</v>
      </c>
      <c r="C71" s="27"/>
      <c r="D71" s="27"/>
      <c r="E71" s="27"/>
      <c r="F71" s="27"/>
      <c r="G71" s="27"/>
    </row>
    <row r="72" spans="1:9" ht="16.5" customHeight="1">
      <c r="A72" s="4"/>
      <c r="B72" s="28" t="s">
        <v>94</v>
      </c>
      <c r="C72" s="19" t="s">
        <v>95</v>
      </c>
      <c r="D72" s="20">
        <v>2302</v>
      </c>
      <c r="E72" s="20">
        <v>333</v>
      </c>
      <c r="F72" s="20">
        <f>E72-D72</f>
        <v>-1969</v>
      </c>
      <c r="G72" s="20">
        <f>IF(D72=0,0,E72/D72)*100</f>
        <v>14.465682015638576</v>
      </c>
      <c r="H72" s="1">
        <v>2302</v>
      </c>
      <c r="I72" s="1">
        <v>333</v>
      </c>
    </row>
    <row r="73" spans="1:9" ht="16.5" customHeight="1">
      <c r="A73" s="4"/>
      <c r="B73" s="28" t="s">
        <v>130</v>
      </c>
      <c r="C73" s="19" t="s">
        <v>131</v>
      </c>
      <c r="D73" s="20">
        <v>2302</v>
      </c>
      <c r="E73" s="20">
        <v>333</v>
      </c>
      <c r="F73" s="20">
        <f>E73-D73</f>
        <v>-1969</v>
      </c>
      <c r="G73" s="20">
        <f>IF(D73=0,0,E73/D73)*100</f>
        <v>14.465682015638576</v>
      </c>
      <c r="H73" s="1">
        <v>0</v>
      </c>
      <c r="I73" s="1">
        <v>0</v>
      </c>
    </row>
    <row r="74" spans="1:7" ht="15.75" customHeight="1">
      <c r="A74" s="4"/>
      <c r="B74" s="40" t="s">
        <v>118</v>
      </c>
      <c r="C74" s="40"/>
      <c r="D74" s="20">
        <f>SUM(H72:H73)</f>
        <v>2302</v>
      </c>
      <c r="E74" s="20">
        <f>SUM(I72:I73)</f>
        <v>333</v>
      </c>
      <c r="F74" s="20">
        <f>E74-D74</f>
        <v>-1969</v>
      </c>
      <c r="G74" s="20">
        <f>IF(D74=0,0,E74/D74)*100</f>
        <v>14.465682015638576</v>
      </c>
    </row>
    <row r="75" spans="1:7" ht="15.75" customHeight="1">
      <c r="A75" s="4"/>
      <c r="B75" s="13"/>
      <c r="C75" s="14"/>
      <c r="D75" s="15"/>
      <c r="E75" s="15"/>
      <c r="F75" s="15"/>
      <c r="G75" s="15"/>
    </row>
    <row r="76" spans="1:7" ht="15.75" customHeight="1">
      <c r="A76" s="4"/>
      <c r="B76" s="40" t="s">
        <v>132</v>
      </c>
      <c r="C76" s="40"/>
      <c r="D76" s="20">
        <f>SUM(D74)</f>
        <v>2302</v>
      </c>
      <c r="E76" s="20">
        <f>SUM(E74)</f>
        <v>333</v>
      </c>
      <c r="F76" s="20">
        <f>E76-D76</f>
        <v>-1969</v>
      </c>
      <c r="G76" s="20">
        <f>IF(D76=0,0,E76/D76)*100</f>
        <v>14.465682015638576</v>
      </c>
    </row>
    <row r="77" spans="1:7" ht="15.75" customHeight="1">
      <c r="A77" s="4"/>
      <c r="B77" s="13"/>
      <c r="C77" s="14"/>
      <c r="D77" s="15"/>
      <c r="E77" s="15"/>
      <c r="F77" s="15"/>
      <c r="G77" s="15"/>
    </row>
    <row r="78" spans="1:7" ht="15.75" customHeight="1">
      <c r="A78" s="4"/>
      <c r="B78" s="40" t="s">
        <v>126</v>
      </c>
      <c r="C78" s="40"/>
      <c r="D78" s="20">
        <f>SUM(D76)</f>
        <v>2302</v>
      </c>
      <c r="E78" s="20">
        <f>SUM(E76)</f>
        <v>333</v>
      </c>
      <c r="F78" s="20">
        <f>E78-D78</f>
        <v>-1969</v>
      </c>
      <c r="G78" s="20">
        <f>IF(D78=0,0,E78/D78)*100</f>
        <v>14.465682015638576</v>
      </c>
    </row>
    <row r="79" spans="1:7" ht="15.75" customHeight="1">
      <c r="A79" s="4"/>
      <c r="B79" s="13"/>
      <c r="C79" s="14"/>
      <c r="D79" s="15"/>
      <c r="E79" s="15"/>
      <c r="F79" s="15"/>
      <c r="G79" s="15"/>
    </row>
    <row r="80" spans="1:7" ht="15.75" customHeight="1">
      <c r="A80" s="4"/>
      <c r="B80" s="40" t="s">
        <v>133</v>
      </c>
      <c r="C80" s="40"/>
      <c r="D80" s="20">
        <f>SUM(D78)</f>
        <v>2302</v>
      </c>
      <c r="E80" s="20">
        <f>SUM(E78)</f>
        <v>333</v>
      </c>
      <c r="F80" s="20">
        <f>E80-D80</f>
        <v>-1969</v>
      </c>
      <c r="G80" s="20">
        <f>IF(D80=0,0,E80/D80)*100</f>
        <v>14.465682015638576</v>
      </c>
    </row>
    <row r="81" spans="1:7" ht="16.5" customHeight="1">
      <c r="A81" s="4"/>
      <c r="B81" s="13"/>
      <c r="C81" s="14"/>
      <c r="D81" s="15"/>
      <c r="E81" s="15"/>
      <c r="F81" s="15"/>
      <c r="G81" s="15"/>
    </row>
    <row r="82" spans="1:7" ht="16.5" customHeight="1">
      <c r="A82" s="4"/>
      <c r="B82" s="13"/>
      <c r="C82" s="14"/>
      <c r="D82" s="15"/>
      <c r="E82" s="15"/>
      <c r="F82" s="15"/>
      <c r="G82" s="15"/>
    </row>
    <row r="83" spans="1:7" ht="16.5" customHeight="1">
      <c r="A83" s="4"/>
      <c r="B83" s="41" t="s">
        <v>134</v>
      </c>
      <c r="C83" s="41"/>
      <c r="D83" s="41"/>
      <c r="E83" s="41"/>
      <c r="F83" s="41"/>
      <c r="G83" s="41"/>
    </row>
    <row r="84" spans="1:7" ht="16.5" customHeight="1">
      <c r="A84" s="4"/>
      <c r="B84" s="42" t="s">
        <v>135</v>
      </c>
      <c r="C84" s="42"/>
      <c r="D84" s="42"/>
      <c r="E84" s="42"/>
      <c r="F84" s="42"/>
      <c r="G84" s="42"/>
    </row>
    <row r="85" spans="1:7" ht="16.5" customHeight="1">
      <c r="A85" s="4"/>
      <c r="B85" s="39" t="s">
        <v>136</v>
      </c>
      <c r="C85" s="39"/>
      <c r="D85" s="39"/>
      <c r="E85" s="39"/>
      <c r="F85" s="39"/>
      <c r="G85" s="39"/>
    </row>
    <row r="86" spans="1:7" ht="16.5" customHeight="1">
      <c r="A86" s="4"/>
      <c r="B86" s="26" t="s">
        <v>69</v>
      </c>
      <c r="C86" s="27"/>
      <c r="D86" s="27"/>
      <c r="E86" s="27"/>
      <c r="F86" s="27"/>
      <c r="G86" s="27"/>
    </row>
    <row r="87" spans="1:9" ht="16.5" customHeight="1">
      <c r="A87" s="4"/>
      <c r="B87" s="28" t="s">
        <v>94</v>
      </c>
      <c r="C87" s="19" t="s">
        <v>95</v>
      </c>
      <c r="D87" s="20">
        <v>2975</v>
      </c>
      <c r="E87" s="20">
        <v>2888</v>
      </c>
      <c r="F87" s="20">
        <f>E87-D87</f>
        <v>-87</v>
      </c>
      <c r="G87" s="20">
        <f>IF(D87=0,0,E87/D87)*100</f>
        <v>97.07563025210084</v>
      </c>
      <c r="H87" s="1">
        <v>2975</v>
      </c>
      <c r="I87" s="1">
        <v>2888</v>
      </c>
    </row>
    <row r="88" spans="1:9" ht="16.5" customHeight="1">
      <c r="A88" s="4"/>
      <c r="B88" s="28" t="s">
        <v>102</v>
      </c>
      <c r="C88" s="19" t="s">
        <v>103</v>
      </c>
      <c r="D88" s="20">
        <v>0</v>
      </c>
      <c r="E88" s="20">
        <v>1801</v>
      </c>
      <c r="F88" s="20">
        <f>E88-D88</f>
        <v>1801</v>
      </c>
      <c r="G88" s="20">
        <f>IF(D88=0,0,E88/D88)*100</f>
        <v>0</v>
      </c>
      <c r="H88" s="1">
        <v>0</v>
      </c>
      <c r="I88" s="1">
        <v>0</v>
      </c>
    </row>
    <row r="89" spans="1:9" ht="16.5" customHeight="1">
      <c r="A89" s="4"/>
      <c r="B89" s="28" t="s">
        <v>106</v>
      </c>
      <c r="C89" s="19" t="s">
        <v>107</v>
      </c>
      <c r="D89" s="20">
        <v>2975</v>
      </c>
      <c r="E89" s="20">
        <v>995</v>
      </c>
      <c r="F89" s="20">
        <f>E89-D89</f>
        <v>-1980</v>
      </c>
      <c r="G89" s="20">
        <f>IF(D89=0,0,E89/D89)*100</f>
        <v>33.4453781512605</v>
      </c>
      <c r="H89" s="1">
        <v>0</v>
      </c>
      <c r="I89" s="1">
        <v>0</v>
      </c>
    </row>
    <row r="90" spans="1:9" ht="16.5" customHeight="1">
      <c r="A90" s="4"/>
      <c r="B90" s="28" t="s">
        <v>112</v>
      </c>
      <c r="C90" s="19" t="s">
        <v>113</v>
      </c>
      <c r="D90" s="20">
        <v>0</v>
      </c>
      <c r="E90" s="20">
        <v>92</v>
      </c>
      <c r="F90" s="20">
        <f>E90-D90</f>
        <v>92</v>
      </c>
      <c r="G90" s="20">
        <f>IF(D90=0,0,E90/D90)*100</f>
        <v>0</v>
      </c>
      <c r="H90" s="1">
        <v>0</v>
      </c>
      <c r="I90" s="1">
        <v>0</v>
      </c>
    </row>
    <row r="91" spans="1:7" ht="15.75" customHeight="1">
      <c r="A91" s="4"/>
      <c r="B91" s="40" t="s">
        <v>118</v>
      </c>
      <c r="C91" s="40"/>
      <c r="D91" s="20">
        <f>SUM(H87:H90)</f>
        <v>2975</v>
      </c>
      <c r="E91" s="20">
        <f>SUM(I87:I90)</f>
        <v>2888</v>
      </c>
      <c r="F91" s="20">
        <f>E91-D91</f>
        <v>-87</v>
      </c>
      <c r="G91" s="20">
        <f>IF(D91=0,0,E91/D91)*100</f>
        <v>97.07563025210084</v>
      </c>
    </row>
    <row r="92" spans="1:7" ht="15.75" customHeight="1">
      <c r="A92" s="4"/>
      <c r="B92" s="13"/>
      <c r="C92" s="14"/>
      <c r="D92" s="15"/>
      <c r="E92" s="15"/>
      <c r="F92" s="15"/>
      <c r="G92" s="15"/>
    </row>
    <row r="93" spans="1:7" ht="15.75" customHeight="1">
      <c r="A93" s="4"/>
      <c r="B93" s="40" t="s">
        <v>137</v>
      </c>
      <c r="C93" s="40"/>
      <c r="D93" s="20">
        <f>SUM(D91)</f>
        <v>2975</v>
      </c>
      <c r="E93" s="20">
        <f>SUM(E91)</f>
        <v>2888</v>
      </c>
      <c r="F93" s="20">
        <f>E93-D93</f>
        <v>-87</v>
      </c>
      <c r="G93" s="20">
        <f>IF(D93=0,0,E93/D93)*100</f>
        <v>97.07563025210084</v>
      </c>
    </row>
    <row r="94" spans="1:7" ht="15.75" customHeight="1">
      <c r="A94" s="4"/>
      <c r="B94" s="13"/>
      <c r="C94" s="14"/>
      <c r="D94" s="15"/>
      <c r="E94" s="15"/>
      <c r="F94" s="15"/>
      <c r="G94" s="15"/>
    </row>
    <row r="95" spans="1:7" ht="15.75" customHeight="1">
      <c r="A95" s="4"/>
      <c r="B95" s="40" t="s">
        <v>138</v>
      </c>
      <c r="C95" s="40"/>
      <c r="D95" s="20">
        <f>SUM(D93)</f>
        <v>2975</v>
      </c>
      <c r="E95" s="20">
        <f>SUM(E93)</f>
        <v>2888</v>
      </c>
      <c r="F95" s="20">
        <f>E95-D95</f>
        <v>-87</v>
      </c>
      <c r="G95" s="20">
        <f>IF(D95=0,0,E95/D95)*100</f>
        <v>97.07563025210084</v>
      </c>
    </row>
    <row r="96" spans="1:7" ht="15.75" customHeight="1">
      <c r="A96" s="4"/>
      <c r="B96" s="13"/>
      <c r="C96" s="14"/>
      <c r="D96" s="15"/>
      <c r="E96" s="15"/>
      <c r="F96" s="15"/>
      <c r="G96" s="15"/>
    </row>
    <row r="97" spans="1:7" ht="15.75" customHeight="1">
      <c r="A97" s="4"/>
      <c r="B97" s="40" t="s">
        <v>139</v>
      </c>
      <c r="C97" s="40"/>
      <c r="D97" s="20">
        <f>SUM(D95)</f>
        <v>2975</v>
      </c>
      <c r="E97" s="20">
        <f>SUM(E95)</f>
        <v>2888</v>
      </c>
      <c r="F97" s="20">
        <f>E97-D97</f>
        <v>-87</v>
      </c>
      <c r="G97" s="20">
        <f>IF(D97=0,0,E97/D97)*100</f>
        <v>97.07563025210084</v>
      </c>
    </row>
    <row r="98" spans="1:7" ht="16.5" customHeight="1">
      <c r="A98" s="4"/>
      <c r="B98" s="13"/>
      <c r="C98" s="14"/>
      <c r="D98" s="15"/>
      <c r="E98" s="15"/>
      <c r="F98" s="15"/>
      <c r="G98" s="15"/>
    </row>
    <row r="99" spans="1:7" ht="16.5" customHeight="1">
      <c r="A99" s="4"/>
      <c r="B99" s="23"/>
      <c r="C99" s="14" t="s">
        <v>26</v>
      </c>
      <c r="D99" s="20">
        <f>SUM(D65,D80,D97)</f>
        <v>3371947</v>
      </c>
      <c r="E99" s="20">
        <f>SUM(E65,E80,E97)</f>
        <v>645204</v>
      </c>
      <c r="F99" s="20">
        <f>E99-D99</f>
        <v>-2726743</v>
      </c>
      <c r="G99" s="20">
        <f>IF(D99=0,0,E99/D99)*100</f>
        <v>19.13446445036058</v>
      </c>
    </row>
    <row r="106" spans="2:5" ht="16.5" customHeight="1">
      <c r="B106" s="1" t="s">
        <v>151</v>
      </c>
      <c r="E106" s="1" t="s">
        <v>152</v>
      </c>
    </row>
    <row r="107" spans="2:5" ht="16.5" customHeight="1">
      <c r="B107" s="1" t="s">
        <v>153</v>
      </c>
      <c r="E107" s="1" t="s">
        <v>154</v>
      </c>
    </row>
  </sheetData>
  <sheetProtection selectLockedCells="1" selectUnlockedCells="1"/>
  <mergeCells count="29">
    <mergeCell ref="B2:G2"/>
    <mergeCell ref="B3:G3"/>
    <mergeCell ref="B8:G8"/>
    <mergeCell ref="B9:G9"/>
    <mergeCell ref="B10:G10"/>
    <mergeCell ref="B36:C36"/>
    <mergeCell ref="B38:C38"/>
    <mergeCell ref="B40:G40"/>
    <mergeCell ref="B51:C51"/>
    <mergeCell ref="B53:C53"/>
    <mergeCell ref="B55:G55"/>
    <mergeCell ref="B59:C59"/>
    <mergeCell ref="B84:G84"/>
    <mergeCell ref="B61:C61"/>
    <mergeCell ref="B63:C63"/>
    <mergeCell ref="B65:C65"/>
    <mergeCell ref="B68:G68"/>
    <mergeCell ref="B69:G69"/>
    <mergeCell ref="B70:G70"/>
    <mergeCell ref="B85:G85"/>
    <mergeCell ref="B91:C91"/>
    <mergeCell ref="B93:C93"/>
    <mergeCell ref="B95:C95"/>
    <mergeCell ref="B97:C97"/>
    <mergeCell ref="B74:C74"/>
    <mergeCell ref="B76:C76"/>
    <mergeCell ref="B78:C78"/>
    <mergeCell ref="B80:C80"/>
    <mergeCell ref="B83:G83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tabSelected="1" zoomScalePageLayoutView="0" workbookViewId="0" topLeftCell="A1">
      <pane ySplit="6" topLeftCell="A22" activePane="bottomLeft" state="frozen"/>
      <selection pane="topLeft" activeCell="A1" sqref="A1"/>
      <selection pane="bottomLeft" activeCell="J31" sqref="J31"/>
    </sheetView>
  </sheetViews>
  <sheetFormatPr defaultColWidth="9.14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20.421875" style="1" hidden="1" customWidth="1"/>
    <col min="10" max="12" width="20.421875" style="1" customWidth="1"/>
    <col min="13" max="243" width="8.8515625" style="1" customWidth="1"/>
    <col min="244" max="16384" width="8.8515625" style="2" customWidth="1"/>
  </cols>
  <sheetData>
    <row r="1" ht="3" customHeight="1">
      <c r="A1" s="3"/>
    </row>
    <row r="2" spans="1:7" ht="21.75" customHeight="1">
      <c r="A2" s="4" t="s">
        <v>33</v>
      </c>
      <c r="B2" s="37" t="s">
        <v>27</v>
      </c>
      <c r="C2" s="37"/>
      <c r="D2" s="37"/>
      <c r="E2" s="37"/>
      <c r="F2" s="37"/>
      <c r="G2" s="37"/>
    </row>
    <row r="3" spans="1:7" s="6" customFormat="1" ht="18" customHeight="1">
      <c r="A3" s="22">
        <v>1</v>
      </c>
      <c r="B3" s="38" t="s">
        <v>34</v>
      </c>
      <c r="C3" s="38"/>
      <c r="D3" s="38"/>
      <c r="E3" s="38"/>
      <c r="F3" s="38"/>
      <c r="G3" s="38"/>
    </row>
    <row r="4" spans="1:7" ht="16.5" customHeight="1">
      <c r="A4" s="4"/>
      <c r="B4" s="7" t="str">
        <f>IF(ISBLANK(A2),"Обща",A2)</f>
        <v>Държавни Дейности</v>
      </c>
      <c r="C4" s="8" t="s">
        <v>1</v>
      </c>
      <c r="D4" s="9" t="s">
        <v>35</v>
      </c>
      <c r="E4" s="8" t="s">
        <v>2</v>
      </c>
      <c r="F4" s="9">
        <v>2024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IF(A3=1,"Първо",IF(A3=2,"Второ",IF(A3=3,"Трето",IF(A3=4,"Четвърто","Грешка"))))</f>
        <v>Първо</v>
      </c>
      <c r="G5" s="10"/>
    </row>
    <row r="6" spans="1:7" ht="40.5" customHeight="1">
      <c r="A6" s="4"/>
      <c r="B6" s="12" t="s">
        <v>28</v>
      </c>
      <c r="C6" s="12" t="s">
        <v>29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29"/>
      <c r="B7" s="23"/>
      <c r="C7" s="23"/>
      <c r="D7" s="23"/>
      <c r="E7" s="23"/>
      <c r="F7" s="23"/>
      <c r="G7" s="23"/>
    </row>
    <row r="8" spans="1:7" ht="16.5" customHeight="1">
      <c r="A8" s="30"/>
      <c r="B8" s="41" t="s">
        <v>67</v>
      </c>
      <c r="C8" s="41"/>
      <c r="D8" s="41"/>
      <c r="E8" s="41"/>
      <c r="F8" s="41"/>
      <c r="G8" s="41"/>
    </row>
    <row r="9" spans="1:7" ht="16.5" customHeight="1">
      <c r="A9" s="30"/>
      <c r="B9" s="42" t="s">
        <v>32</v>
      </c>
      <c r="C9" s="42"/>
      <c r="D9" s="42"/>
      <c r="E9" s="42"/>
      <c r="F9" s="42"/>
      <c r="G9" s="42"/>
    </row>
    <row r="10" spans="1:7" ht="16.5" customHeight="1">
      <c r="A10" s="30"/>
      <c r="B10" s="39" t="s">
        <v>140</v>
      </c>
      <c r="C10" s="39"/>
      <c r="D10" s="39"/>
      <c r="E10" s="39"/>
      <c r="F10" s="39"/>
      <c r="G10" s="39"/>
    </row>
    <row r="11" spans="1:9" ht="16.5" customHeight="1">
      <c r="A11" s="30"/>
      <c r="B11" s="31" t="s">
        <v>141</v>
      </c>
      <c r="C11" s="19" t="s">
        <v>71</v>
      </c>
      <c r="D11" s="32">
        <v>68</v>
      </c>
      <c r="E11" s="32">
        <v>68</v>
      </c>
      <c r="F11" s="32">
        <f>E11-D11</f>
        <v>0</v>
      </c>
      <c r="G11" s="32">
        <f>IF(D11=0,0,E11/D11)*100</f>
        <v>100</v>
      </c>
      <c r="H11" s="4">
        <v>68</v>
      </c>
      <c r="I11" s="1">
        <v>68</v>
      </c>
    </row>
    <row r="12" spans="1:9" ht="16.5" customHeight="1">
      <c r="A12" s="30"/>
      <c r="B12" s="31" t="s">
        <v>142</v>
      </c>
      <c r="C12" s="19" t="s">
        <v>143</v>
      </c>
      <c r="D12" s="32">
        <v>68</v>
      </c>
      <c r="E12" s="32">
        <v>68</v>
      </c>
      <c r="F12" s="32">
        <f>E12-D12</f>
        <v>0</v>
      </c>
      <c r="G12" s="32">
        <f>IF(D12=0,0,E12/D12)*100</f>
        <v>100</v>
      </c>
      <c r="H12" s="4">
        <v>0</v>
      </c>
      <c r="I12" s="1">
        <v>0</v>
      </c>
    </row>
    <row r="13" spans="1:9" ht="16.5" customHeight="1">
      <c r="A13" s="30"/>
      <c r="B13" s="31" t="s">
        <v>144</v>
      </c>
      <c r="C13" s="19" t="s">
        <v>145</v>
      </c>
      <c r="D13" s="32">
        <v>53</v>
      </c>
      <c r="E13" s="32">
        <v>53</v>
      </c>
      <c r="F13" s="32">
        <f>E13-D13</f>
        <v>0</v>
      </c>
      <c r="G13" s="32">
        <f>IF(D13=0,0,E13/D13)*100</f>
        <v>100</v>
      </c>
      <c r="H13" s="4">
        <v>0</v>
      </c>
      <c r="I13" s="1">
        <v>0</v>
      </c>
    </row>
    <row r="14" spans="1:9" ht="16.5" customHeight="1">
      <c r="A14" s="30"/>
      <c r="B14" s="31" t="s">
        <v>146</v>
      </c>
      <c r="C14" s="19" t="s">
        <v>147</v>
      </c>
      <c r="D14" s="32">
        <v>643</v>
      </c>
      <c r="E14" s="32">
        <v>646</v>
      </c>
      <c r="F14" s="32">
        <f>E14-D14</f>
        <v>3</v>
      </c>
      <c r="G14" s="32">
        <f>IF(D14=0,0,E14/D14)*100</f>
        <v>100.46656298600311</v>
      </c>
      <c r="H14" s="4">
        <v>0</v>
      </c>
      <c r="I14" s="1">
        <v>0</v>
      </c>
    </row>
    <row r="15" spans="1:7" ht="15.75" customHeight="1">
      <c r="A15" s="4"/>
      <c r="B15" s="40" t="s">
        <v>148</v>
      </c>
      <c r="C15" s="40"/>
      <c r="D15" s="32">
        <f>SUM(H11:H14)</f>
        <v>68</v>
      </c>
      <c r="E15" s="32">
        <f>SUM(I11:I14)</f>
        <v>68</v>
      </c>
      <c r="F15" s="32">
        <f>E15-D15</f>
        <v>0</v>
      </c>
      <c r="G15" s="32">
        <f>IF(D15=0,0,E15/D15)*100</f>
        <v>100</v>
      </c>
    </row>
    <row r="16" spans="1:7" ht="15.75" customHeight="1">
      <c r="A16" s="4"/>
      <c r="B16" s="13"/>
      <c r="C16" s="14"/>
      <c r="D16" s="15"/>
      <c r="E16" s="15"/>
      <c r="F16" s="15"/>
      <c r="G16" s="15"/>
    </row>
    <row r="17" spans="1:7" ht="16.5" customHeight="1">
      <c r="A17" s="30"/>
      <c r="B17" s="39" t="s">
        <v>149</v>
      </c>
      <c r="C17" s="39"/>
      <c r="D17" s="39"/>
      <c r="E17" s="39"/>
      <c r="F17" s="39"/>
      <c r="G17" s="39"/>
    </row>
    <row r="18" spans="1:9" ht="16.5" customHeight="1">
      <c r="A18" s="30"/>
      <c r="B18" s="31" t="s">
        <v>141</v>
      </c>
      <c r="C18" s="19" t="s">
        <v>71</v>
      </c>
      <c r="D18" s="32">
        <v>3</v>
      </c>
      <c r="E18" s="32">
        <v>3</v>
      </c>
      <c r="F18" s="32">
        <f>E18-D18</f>
        <v>0</v>
      </c>
      <c r="G18" s="32">
        <f>IF(D18=0,0,E18/D18)*100</f>
        <v>100</v>
      </c>
      <c r="H18" s="4">
        <v>3</v>
      </c>
      <c r="I18" s="1">
        <v>3</v>
      </c>
    </row>
    <row r="19" spans="1:9" ht="16.5" customHeight="1">
      <c r="A19" s="30"/>
      <c r="B19" s="31" t="s">
        <v>142</v>
      </c>
      <c r="C19" s="19" t="s">
        <v>143</v>
      </c>
      <c r="D19" s="32">
        <v>3</v>
      </c>
      <c r="E19" s="32">
        <v>3</v>
      </c>
      <c r="F19" s="32">
        <f>E19-D19</f>
        <v>0</v>
      </c>
      <c r="G19" s="32">
        <f>IF(D19=0,0,E19/D19)*100</f>
        <v>100</v>
      </c>
      <c r="H19" s="4">
        <v>0</v>
      </c>
      <c r="I19" s="1">
        <v>0</v>
      </c>
    </row>
    <row r="20" spans="1:9" ht="16.5" customHeight="1">
      <c r="A20" s="30"/>
      <c r="B20" s="31" t="s">
        <v>144</v>
      </c>
      <c r="C20" s="19" t="s">
        <v>145</v>
      </c>
      <c r="D20" s="32">
        <v>3</v>
      </c>
      <c r="E20" s="32">
        <v>3</v>
      </c>
      <c r="F20" s="32">
        <f>E20-D20</f>
        <v>0</v>
      </c>
      <c r="G20" s="32">
        <f>IF(D20=0,0,E20/D20)*100</f>
        <v>100</v>
      </c>
      <c r="H20" s="4">
        <v>0</v>
      </c>
      <c r="I20" s="1">
        <v>0</v>
      </c>
    </row>
    <row r="21" spans="1:7" ht="15.75" customHeight="1">
      <c r="A21" s="4"/>
      <c r="B21" s="40" t="s">
        <v>150</v>
      </c>
      <c r="C21" s="40"/>
      <c r="D21" s="32">
        <f>SUM(H18:H20)</f>
        <v>3</v>
      </c>
      <c r="E21" s="32">
        <f>SUM(I18:I20)</f>
        <v>3</v>
      </c>
      <c r="F21" s="32">
        <f>E21-D21</f>
        <v>0</v>
      </c>
      <c r="G21" s="32">
        <f>IF(D21=0,0,E21/D21)*100</f>
        <v>100</v>
      </c>
    </row>
    <row r="22" spans="1:7" ht="15.75" customHeight="1">
      <c r="A22" s="4"/>
      <c r="B22" s="13"/>
      <c r="C22" s="14"/>
      <c r="D22" s="15"/>
      <c r="E22" s="15"/>
      <c r="F22" s="15"/>
      <c r="G22" s="15"/>
    </row>
    <row r="23" spans="1:7" ht="15.75" customHeight="1">
      <c r="A23" s="4"/>
      <c r="B23" s="40" t="s">
        <v>126</v>
      </c>
      <c r="C23" s="40"/>
      <c r="D23" s="32">
        <f>SUM(D15,D21)</f>
        <v>71</v>
      </c>
      <c r="E23" s="32">
        <f>SUM(E15,E21)</f>
        <v>71</v>
      </c>
      <c r="F23" s="32">
        <f>E23-D23</f>
        <v>0</v>
      </c>
      <c r="G23" s="32">
        <f>IF(D23=0,0,E23/D23)*100</f>
        <v>100</v>
      </c>
    </row>
    <row r="24" spans="1:7" ht="15.75" customHeight="1">
      <c r="A24" s="4"/>
      <c r="B24" s="13"/>
      <c r="C24" s="14"/>
      <c r="D24" s="15"/>
      <c r="E24" s="15"/>
      <c r="F24" s="15"/>
      <c r="G24" s="15"/>
    </row>
    <row r="25" spans="1:7" ht="15.75" customHeight="1">
      <c r="A25" s="4"/>
      <c r="B25" s="40" t="s">
        <v>127</v>
      </c>
      <c r="C25" s="40"/>
      <c r="D25" s="32">
        <f>SUM(D23)</f>
        <v>71</v>
      </c>
      <c r="E25" s="32">
        <f>SUM(E23)</f>
        <v>71</v>
      </c>
      <c r="F25" s="32">
        <f>E25-D25</f>
        <v>0</v>
      </c>
      <c r="G25" s="32">
        <f>IF(D25=0,0,E25/D25)*100</f>
        <v>100</v>
      </c>
    </row>
    <row r="26" spans="1:7" ht="16.5" customHeight="1">
      <c r="A26" s="4"/>
      <c r="B26" s="13"/>
      <c r="C26" s="14"/>
      <c r="D26" s="15"/>
      <c r="E26" s="15"/>
      <c r="F26" s="15"/>
      <c r="G26" s="15"/>
    </row>
    <row r="27" spans="1:7" ht="16.5" customHeight="1">
      <c r="A27" s="4"/>
      <c r="B27" s="13"/>
      <c r="C27" s="14"/>
      <c r="D27" s="15"/>
      <c r="E27" s="15"/>
      <c r="F27" s="15"/>
      <c r="G27" s="15"/>
    </row>
    <row r="28" spans="1:7" ht="16.5" customHeight="1">
      <c r="A28" s="4"/>
      <c r="B28" s="13"/>
      <c r="C28" s="14"/>
      <c r="D28" s="15"/>
      <c r="E28" s="15"/>
      <c r="F28" s="15"/>
      <c r="G28" s="15"/>
    </row>
    <row r="29" spans="1:7" ht="16.5" customHeight="1">
      <c r="A29" s="33"/>
      <c r="B29" s="23"/>
      <c r="C29" s="14" t="s">
        <v>26</v>
      </c>
      <c r="D29" s="32">
        <f>SUM(D25)</f>
        <v>71</v>
      </c>
      <c r="E29" s="32">
        <f>SUM(E25)</f>
        <v>71</v>
      </c>
      <c r="F29" s="32">
        <f>E29-D29</f>
        <v>0</v>
      </c>
      <c r="G29" s="32">
        <f>IF(D29=0,0,E29/D29)*100</f>
        <v>100</v>
      </c>
    </row>
    <row r="33" spans="2:5" ht="16.5" customHeight="1">
      <c r="B33" s="1" t="s">
        <v>151</v>
      </c>
      <c r="E33" s="1" t="s">
        <v>152</v>
      </c>
    </row>
    <row r="34" spans="2:5" ht="16.5" customHeight="1">
      <c r="B34" s="1" t="s">
        <v>153</v>
      </c>
      <c r="E34" s="1" t="s">
        <v>154</v>
      </c>
    </row>
  </sheetData>
  <sheetProtection selectLockedCells="1" selectUnlockedCells="1"/>
  <mergeCells count="10">
    <mergeCell ref="B17:G17"/>
    <mergeCell ref="B21:C21"/>
    <mergeCell ref="B23:C23"/>
    <mergeCell ref="B25:C25"/>
    <mergeCell ref="B2:G2"/>
    <mergeCell ref="B3:G3"/>
    <mergeCell ref="B8:G8"/>
    <mergeCell ref="B9:G9"/>
    <mergeCell ref="B10:G10"/>
    <mergeCell ref="B15:C15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8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B2" sqref="B2"/>
    </sheetView>
  </sheetViews>
  <sheetFormatPr defaultColWidth="9.14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20.421875" style="1" hidden="1" customWidth="1"/>
    <col min="10" max="13" width="20.421875" style="1" customWidth="1"/>
    <col min="14" max="243" width="8.8515625" style="1" customWidth="1"/>
    <col min="244" max="16384" width="8.8515625" style="2" customWidth="1"/>
  </cols>
  <sheetData>
    <row r="1" ht="3" customHeight="1">
      <c r="A1" s="3"/>
    </row>
    <row r="2" spans="1:7" ht="21.75" customHeight="1">
      <c r="A2" s="4" t="s">
        <v>33</v>
      </c>
      <c r="B2" s="37" t="s">
        <v>30</v>
      </c>
      <c r="C2" s="37"/>
      <c r="D2" s="37"/>
      <c r="E2" s="37"/>
      <c r="F2" s="37"/>
      <c r="G2" s="37"/>
    </row>
    <row r="3" spans="1:7" s="6" customFormat="1" ht="18" customHeight="1">
      <c r="A3" s="22">
        <v>1</v>
      </c>
      <c r="B3" s="38" t="s">
        <v>34</v>
      </c>
      <c r="C3" s="38"/>
      <c r="D3" s="38"/>
      <c r="E3" s="38"/>
      <c r="F3" s="38"/>
      <c r="G3" s="38"/>
    </row>
    <row r="4" spans="1:7" ht="16.5" customHeight="1">
      <c r="A4" s="4"/>
      <c r="B4" s="7" t="str">
        <f>IF(ISBLANK(A2),"Обща",A2)</f>
        <v>Държавни Дейности</v>
      </c>
      <c r="C4" s="8" t="s">
        <v>1</v>
      </c>
      <c r="D4" s="9" t="s">
        <v>35</v>
      </c>
      <c r="E4" s="8" t="s">
        <v>2</v>
      </c>
      <c r="F4" s="9">
        <v>2024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IF(A3=1,"Първо",IF(A3=2,"Второ",IF(A3=3,"Трето",IF(A3=4,"Четвърто","Грешка"))))</f>
        <v>Първо</v>
      </c>
      <c r="G5" s="10"/>
    </row>
    <row r="6" spans="1:7" ht="27.7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4"/>
      <c r="B7" s="23"/>
      <c r="C7" s="23"/>
      <c r="D7" s="23"/>
      <c r="E7" s="23"/>
      <c r="F7" s="23"/>
      <c r="G7" s="23"/>
    </row>
    <row r="8" spans="1:7" ht="16.5" customHeight="1">
      <c r="A8" s="4"/>
      <c r="B8" s="41" t="s">
        <v>67</v>
      </c>
      <c r="C8" s="41"/>
      <c r="D8" s="41"/>
      <c r="E8" s="41"/>
      <c r="F8" s="41"/>
      <c r="G8" s="41"/>
    </row>
    <row r="9" spans="1:7" ht="16.5" customHeight="1">
      <c r="A9" s="4"/>
      <c r="B9" s="24" t="s">
        <v>69</v>
      </c>
      <c r="C9" s="16"/>
      <c r="D9" s="16"/>
      <c r="E9" s="16"/>
      <c r="F9" s="16"/>
      <c r="G9" s="16"/>
    </row>
    <row r="10" spans="1:11" ht="16.5" customHeight="1">
      <c r="A10" s="4"/>
      <c r="B10" s="18" t="s">
        <v>70</v>
      </c>
      <c r="C10" s="19" t="s">
        <v>71</v>
      </c>
      <c r="D10" s="20">
        <v>2177198</v>
      </c>
      <c r="E10" s="20">
        <v>322501</v>
      </c>
      <c r="F10" s="20">
        <f aca="true" t="shared" si="0" ref="F10:F35">E10-D10</f>
        <v>-1854697</v>
      </c>
      <c r="G10" s="20">
        <f aca="true" t="shared" si="1" ref="G10:G35">IF(D10=0,0,E10/D10)*100</f>
        <v>14.812662881373214</v>
      </c>
      <c r="H10" s="1">
        <v>2177198</v>
      </c>
      <c r="I10" s="1">
        <v>322501</v>
      </c>
      <c r="K10" s="34"/>
    </row>
    <row r="11" spans="1:9" ht="16.5" customHeight="1">
      <c r="A11" s="4"/>
      <c r="B11" s="18" t="s">
        <v>72</v>
      </c>
      <c r="C11" s="19" t="s">
        <v>73</v>
      </c>
      <c r="D11" s="20">
        <v>2177198</v>
      </c>
      <c r="E11" s="20">
        <v>322501</v>
      </c>
      <c r="F11" s="20">
        <f t="shared" si="0"/>
        <v>-1854697</v>
      </c>
      <c r="G11" s="20">
        <f t="shared" si="1"/>
        <v>14.812662881373214</v>
      </c>
      <c r="H11" s="1">
        <v>0</v>
      </c>
      <c r="I11" s="1">
        <v>0</v>
      </c>
    </row>
    <row r="12" spans="1:9" ht="16.5" customHeight="1">
      <c r="A12" s="4"/>
      <c r="B12" s="18" t="s">
        <v>74</v>
      </c>
      <c r="C12" s="19" t="s">
        <v>75</v>
      </c>
      <c r="D12" s="20">
        <v>256009</v>
      </c>
      <c r="E12" s="20">
        <v>140815</v>
      </c>
      <c r="F12" s="20">
        <f t="shared" si="0"/>
        <v>-115194</v>
      </c>
      <c r="G12" s="20">
        <f t="shared" si="1"/>
        <v>55.00392564323911</v>
      </c>
      <c r="H12" s="1">
        <v>256009</v>
      </c>
      <c r="I12" s="1">
        <v>140815</v>
      </c>
    </row>
    <row r="13" spans="1:9" ht="16.5" customHeight="1">
      <c r="A13" s="4"/>
      <c r="B13" s="18" t="s">
        <v>76</v>
      </c>
      <c r="C13" s="19" t="s">
        <v>77</v>
      </c>
      <c r="D13" s="20">
        <v>3000</v>
      </c>
      <c r="E13" s="20">
        <v>456</v>
      </c>
      <c r="F13" s="20">
        <f t="shared" si="0"/>
        <v>-2544</v>
      </c>
      <c r="G13" s="20">
        <f t="shared" si="1"/>
        <v>15.2</v>
      </c>
      <c r="H13" s="1">
        <v>0</v>
      </c>
      <c r="I13" s="1">
        <v>0</v>
      </c>
    </row>
    <row r="14" spans="1:9" ht="16.5" customHeight="1">
      <c r="A14" s="4"/>
      <c r="B14" s="18" t="s">
        <v>78</v>
      </c>
      <c r="C14" s="19" t="s">
        <v>79</v>
      </c>
      <c r="D14" s="20">
        <v>133000</v>
      </c>
      <c r="E14" s="20">
        <v>82423</v>
      </c>
      <c r="F14" s="20">
        <f t="shared" si="0"/>
        <v>-50577</v>
      </c>
      <c r="G14" s="20">
        <f t="shared" si="1"/>
        <v>61.97218045112783</v>
      </c>
      <c r="H14" s="1">
        <v>0</v>
      </c>
      <c r="I14" s="1">
        <v>0</v>
      </c>
    </row>
    <row r="15" spans="1:9" ht="16.5" customHeight="1">
      <c r="A15" s="4"/>
      <c r="B15" s="18" t="s">
        <v>80</v>
      </c>
      <c r="C15" s="19" t="s">
        <v>81</v>
      </c>
      <c r="D15" s="20">
        <v>95009</v>
      </c>
      <c r="E15" s="20">
        <v>50394</v>
      </c>
      <c r="F15" s="20">
        <f t="shared" si="0"/>
        <v>-44615</v>
      </c>
      <c r="G15" s="20">
        <f t="shared" si="1"/>
        <v>53.041290825079734</v>
      </c>
      <c r="H15" s="1">
        <v>0</v>
      </c>
      <c r="I15" s="1">
        <v>0</v>
      </c>
    </row>
    <row r="16" spans="1:9" ht="16.5" customHeight="1">
      <c r="A16" s="4"/>
      <c r="B16" s="18" t="s">
        <v>82</v>
      </c>
      <c r="C16" s="19" t="s">
        <v>83</v>
      </c>
      <c r="D16" s="20">
        <v>25000</v>
      </c>
      <c r="E16" s="20">
        <v>7542</v>
      </c>
      <c r="F16" s="20">
        <f t="shared" si="0"/>
        <v>-17458</v>
      </c>
      <c r="G16" s="20">
        <f t="shared" si="1"/>
        <v>30.168</v>
      </c>
      <c r="H16" s="1">
        <v>0</v>
      </c>
      <c r="I16" s="1">
        <v>0</v>
      </c>
    </row>
    <row r="17" spans="1:9" ht="16.5" customHeight="1">
      <c r="A17" s="4"/>
      <c r="B17" s="18" t="s">
        <v>84</v>
      </c>
      <c r="C17" s="19" t="s">
        <v>85</v>
      </c>
      <c r="D17" s="20">
        <v>510659</v>
      </c>
      <c r="E17" s="20">
        <v>76858</v>
      </c>
      <c r="F17" s="20">
        <f t="shared" si="0"/>
        <v>-433801</v>
      </c>
      <c r="G17" s="20">
        <f t="shared" si="1"/>
        <v>15.050748150918714</v>
      </c>
      <c r="H17" s="1">
        <v>510659</v>
      </c>
      <c r="I17" s="1">
        <v>76858</v>
      </c>
    </row>
    <row r="18" spans="1:9" ht="16.5" customHeight="1">
      <c r="A18" s="4"/>
      <c r="B18" s="18" t="s">
        <v>86</v>
      </c>
      <c r="C18" s="19" t="s">
        <v>87</v>
      </c>
      <c r="D18" s="20">
        <v>249293</v>
      </c>
      <c r="E18" s="20">
        <v>38238</v>
      </c>
      <c r="F18" s="20">
        <f t="shared" si="0"/>
        <v>-211055</v>
      </c>
      <c r="G18" s="20">
        <f t="shared" si="1"/>
        <v>15.338577497161973</v>
      </c>
      <c r="H18" s="1">
        <v>0</v>
      </c>
      <c r="I18" s="1">
        <v>0</v>
      </c>
    </row>
    <row r="19" spans="1:9" ht="16.5" customHeight="1">
      <c r="A19" s="4"/>
      <c r="B19" s="18" t="s">
        <v>88</v>
      </c>
      <c r="C19" s="19" t="s">
        <v>89</v>
      </c>
      <c r="D19" s="20">
        <v>94390</v>
      </c>
      <c r="E19" s="20">
        <v>12853</v>
      </c>
      <c r="F19" s="20">
        <f t="shared" si="0"/>
        <v>-81537</v>
      </c>
      <c r="G19" s="20">
        <f t="shared" si="1"/>
        <v>13.61690857082318</v>
      </c>
      <c r="H19" s="1">
        <v>0</v>
      </c>
      <c r="I19" s="1">
        <v>0</v>
      </c>
    </row>
    <row r="20" spans="1:9" ht="16.5" customHeight="1">
      <c r="A20" s="4"/>
      <c r="B20" s="18" t="s">
        <v>90</v>
      </c>
      <c r="C20" s="19" t="s">
        <v>91</v>
      </c>
      <c r="D20" s="20">
        <v>105240</v>
      </c>
      <c r="E20" s="20">
        <v>16626</v>
      </c>
      <c r="F20" s="20">
        <f t="shared" si="0"/>
        <v>-88614</v>
      </c>
      <c r="G20" s="20">
        <f t="shared" si="1"/>
        <v>15.7981755986317</v>
      </c>
      <c r="H20" s="1">
        <v>0</v>
      </c>
      <c r="I20" s="1">
        <v>0</v>
      </c>
    </row>
    <row r="21" spans="1:9" ht="16.5" customHeight="1">
      <c r="A21" s="4"/>
      <c r="B21" s="18" t="s">
        <v>92</v>
      </c>
      <c r="C21" s="19" t="s">
        <v>93</v>
      </c>
      <c r="D21" s="20">
        <v>61736</v>
      </c>
      <c r="E21" s="20">
        <v>9141</v>
      </c>
      <c r="F21" s="20">
        <f t="shared" si="0"/>
        <v>-52595</v>
      </c>
      <c r="G21" s="20">
        <f t="shared" si="1"/>
        <v>14.806595827394064</v>
      </c>
      <c r="H21" s="1">
        <v>0</v>
      </c>
      <c r="I21" s="1">
        <v>0</v>
      </c>
    </row>
    <row r="22" spans="1:9" ht="16.5" customHeight="1">
      <c r="A22" s="4"/>
      <c r="B22" s="18" t="s">
        <v>94</v>
      </c>
      <c r="C22" s="19" t="s">
        <v>95</v>
      </c>
      <c r="D22" s="20">
        <v>420452</v>
      </c>
      <c r="E22" s="20">
        <v>99457</v>
      </c>
      <c r="F22" s="20">
        <f t="shared" si="0"/>
        <v>-320995</v>
      </c>
      <c r="G22" s="20">
        <f t="shared" si="1"/>
        <v>23.654781045160924</v>
      </c>
      <c r="H22" s="1">
        <v>420452</v>
      </c>
      <c r="I22" s="1">
        <v>99457</v>
      </c>
    </row>
    <row r="23" spans="1:9" ht="16.5" customHeight="1">
      <c r="A23" s="4"/>
      <c r="B23" s="18" t="s">
        <v>96</v>
      </c>
      <c r="C23" s="19" t="s">
        <v>97</v>
      </c>
      <c r="D23" s="20">
        <v>86181</v>
      </c>
      <c r="E23" s="20">
        <v>16339</v>
      </c>
      <c r="F23" s="20">
        <f t="shared" si="0"/>
        <v>-69842</v>
      </c>
      <c r="G23" s="20">
        <f t="shared" si="1"/>
        <v>18.95893526415335</v>
      </c>
      <c r="H23" s="1">
        <v>0</v>
      </c>
      <c r="I23" s="1">
        <v>0</v>
      </c>
    </row>
    <row r="24" spans="1:9" ht="16.5" customHeight="1">
      <c r="A24" s="4"/>
      <c r="B24" s="18" t="s">
        <v>98</v>
      </c>
      <c r="C24" s="19" t="s">
        <v>99</v>
      </c>
      <c r="D24" s="20">
        <v>9300</v>
      </c>
      <c r="E24" s="20">
        <v>9300</v>
      </c>
      <c r="F24" s="20">
        <f t="shared" si="0"/>
        <v>0</v>
      </c>
      <c r="G24" s="20">
        <f t="shared" si="1"/>
        <v>100</v>
      </c>
      <c r="H24" s="1">
        <v>0</v>
      </c>
      <c r="I24" s="1">
        <v>0</v>
      </c>
    </row>
    <row r="25" spans="1:9" ht="16.5" customHeight="1">
      <c r="A25" s="4"/>
      <c r="B25" s="18" t="s">
        <v>100</v>
      </c>
      <c r="C25" s="19" t="s">
        <v>101</v>
      </c>
      <c r="D25" s="20">
        <v>5000</v>
      </c>
      <c r="E25" s="20">
        <v>0</v>
      </c>
      <c r="F25" s="20">
        <f t="shared" si="0"/>
        <v>-5000</v>
      </c>
      <c r="G25" s="20">
        <f t="shared" si="1"/>
        <v>0</v>
      </c>
      <c r="H25" s="1">
        <v>0</v>
      </c>
      <c r="I25" s="1">
        <v>0</v>
      </c>
    </row>
    <row r="26" spans="1:9" ht="16.5" customHeight="1">
      <c r="A26" s="4"/>
      <c r="B26" s="18" t="s">
        <v>102</v>
      </c>
      <c r="C26" s="19" t="s">
        <v>103</v>
      </c>
      <c r="D26" s="20">
        <v>82397</v>
      </c>
      <c r="E26" s="20">
        <v>7768</v>
      </c>
      <c r="F26" s="20">
        <f t="shared" si="0"/>
        <v>-74629</v>
      </c>
      <c r="G26" s="20">
        <f t="shared" si="1"/>
        <v>9.42752770125126</v>
      </c>
      <c r="H26" s="1">
        <v>0</v>
      </c>
      <c r="I26" s="1">
        <v>0</v>
      </c>
    </row>
    <row r="27" spans="1:9" ht="16.5" customHeight="1">
      <c r="A27" s="4"/>
      <c r="B27" s="18" t="s">
        <v>104</v>
      </c>
      <c r="C27" s="19" t="s">
        <v>105</v>
      </c>
      <c r="D27" s="20">
        <v>70000</v>
      </c>
      <c r="E27" s="20">
        <v>16621</v>
      </c>
      <c r="F27" s="20">
        <f t="shared" si="0"/>
        <v>-53379</v>
      </c>
      <c r="G27" s="20">
        <f t="shared" si="1"/>
        <v>23.744285714285716</v>
      </c>
      <c r="H27" s="1">
        <v>0</v>
      </c>
      <c r="I27" s="1">
        <v>0</v>
      </c>
    </row>
    <row r="28" spans="1:9" ht="16.5" customHeight="1">
      <c r="A28" s="4"/>
      <c r="B28" s="18" t="s">
        <v>106</v>
      </c>
      <c r="C28" s="19" t="s">
        <v>107</v>
      </c>
      <c r="D28" s="20">
        <v>87556</v>
      </c>
      <c r="E28" s="20">
        <v>18380</v>
      </c>
      <c r="F28" s="20">
        <f t="shared" si="0"/>
        <v>-69176</v>
      </c>
      <c r="G28" s="20">
        <f t="shared" si="1"/>
        <v>20.992279227009</v>
      </c>
      <c r="H28" s="1">
        <v>0</v>
      </c>
      <c r="I28" s="1">
        <v>0</v>
      </c>
    </row>
    <row r="29" spans="1:9" ht="16.5" customHeight="1">
      <c r="A29" s="4"/>
      <c r="B29" s="18" t="s">
        <v>108</v>
      </c>
      <c r="C29" s="19" t="s">
        <v>109</v>
      </c>
      <c r="D29" s="20">
        <v>72000</v>
      </c>
      <c r="E29" s="20">
        <v>30415</v>
      </c>
      <c r="F29" s="20">
        <f t="shared" si="0"/>
        <v>-41585</v>
      </c>
      <c r="G29" s="20">
        <f t="shared" si="1"/>
        <v>42.24305555555555</v>
      </c>
      <c r="H29" s="1">
        <v>0</v>
      </c>
      <c r="I29" s="1">
        <v>0</v>
      </c>
    </row>
    <row r="30" spans="1:9" ht="16.5" customHeight="1">
      <c r="A30" s="4"/>
      <c r="B30" s="18" t="s">
        <v>110</v>
      </c>
      <c r="C30" s="19" t="s">
        <v>111</v>
      </c>
      <c r="D30" s="20">
        <v>4000</v>
      </c>
      <c r="E30" s="20">
        <v>634</v>
      </c>
      <c r="F30" s="20">
        <f t="shared" si="0"/>
        <v>-3366</v>
      </c>
      <c r="G30" s="20">
        <f t="shared" si="1"/>
        <v>15.85</v>
      </c>
      <c r="H30" s="1">
        <v>0</v>
      </c>
      <c r="I30" s="1">
        <v>0</v>
      </c>
    </row>
    <row r="31" spans="1:9" ht="16.5" customHeight="1">
      <c r="A31" s="4"/>
      <c r="B31" s="18" t="s">
        <v>123</v>
      </c>
      <c r="C31" s="19" t="s">
        <v>124</v>
      </c>
      <c r="D31" s="20">
        <v>18</v>
      </c>
      <c r="E31" s="20">
        <v>0</v>
      </c>
      <c r="F31" s="20">
        <f t="shared" si="0"/>
        <v>-18</v>
      </c>
      <c r="G31" s="20">
        <f t="shared" si="1"/>
        <v>0</v>
      </c>
      <c r="H31" s="1">
        <v>0</v>
      </c>
      <c r="I31" s="1">
        <v>0</v>
      </c>
    </row>
    <row r="32" spans="1:9" ht="16.5" customHeight="1">
      <c r="A32" s="4"/>
      <c r="B32" s="18" t="s">
        <v>112</v>
      </c>
      <c r="C32" s="19" t="s">
        <v>113</v>
      </c>
      <c r="D32" s="20">
        <v>4000</v>
      </c>
      <c r="E32" s="20">
        <v>0</v>
      </c>
      <c r="F32" s="20">
        <f t="shared" si="0"/>
        <v>-4000</v>
      </c>
      <c r="G32" s="20">
        <f t="shared" si="1"/>
        <v>0</v>
      </c>
      <c r="H32" s="1">
        <v>0</v>
      </c>
      <c r="I32" s="1">
        <v>0</v>
      </c>
    </row>
    <row r="33" spans="1:9" ht="16.5" customHeight="1">
      <c r="A33" s="4"/>
      <c r="B33" s="18" t="s">
        <v>114</v>
      </c>
      <c r="C33" s="19" t="s">
        <v>115</v>
      </c>
      <c r="D33" s="20">
        <v>2352</v>
      </c>
      <c r="E33" s="20">
        <v>2352</v>
      </c>
      <c r="F33" s="20">
        <f t="shared" si="0"/>
        <v>0</v>
      </c>
      <c r="G33" s="20">
        <f t="shared" si="1"/>
        <v>100</v>
      </c>
      <c r="H33" s="1">
        <v>2352</v>
      </c>
      <c r="I33" s="1">
        <v>2352</v>
      </c>
    </row>
    <row r="34" spans="1:9" ht="16.5" customHeight="1">
      <c r="A34" s="4"/>
      <c r="B34" s="18" t="s">
        <v>116</v>
      </c>
      <c r="C34" s="19" t="s">
        <v>117</v>
      </c>
      <c r="D34" s="20">
        <v>2352</v>
      </c>
      <c r="E34" s="20">
        <v>2352</v>
      </c>
      <c r="F34" s="20">
        <f t="shared" si="0"/>
        <v>0</v>
      </c>
      <c r="G34" s="20">
        <f t="shared" si="1"/>
        <v>100</v>
      </c>
      <c r="H34" s="1">
        <v>0</v>
      </c>
      <c r="I34" s="1">
        <v>0</v>
      </c>
    </row>
    <row r="35" spans="1:7" ht="15.75" customHeight="1">
      <c r="A35" s="4"/>
      <c r="B35" s="40" t="s">
        <v>118</v>
      </c>
      <c r="C35" s="40"/>
      <c r="D35" s="20">
        <f>SUM(H10:H34)</f>
        <v>3366670</v>
      </c>
      <c r="E35" s="20">
        <f>SUM(I10:I34)</f>
        <v>641983</v>
      </c>
      <c r="F35" s="20">
        <f t="shared" si="0"/>
        <v>-2724687</v>
      </c>
      <c r="G35" s="20">
        <f t="shared" si="1"/>
        <v>19.068783100214752</v>
      </c>
    </row>
    <row r="36" spans="1:7" ht="16.5" customHeight="1">
      <c r="A36" s="4"/>
      <c r="B36" s="13"/>
      <c r="C36" s="14"/>
      <c r="D36" s="15"/>
      <c r="E36" s="15"/>
      <c r="F36" s="15"/>
      <c r="G36" s="15"/>
    </row>
    <row r="37" spans="1:7" ht="15.75" customHeight="1">
      <c r="A37" s="4"/>
      <c r="B37" s="40" t="s">
        <v>127</v>
      </c>
      <c r="C37" s="40"/>
      <c r="D37" s="20">
        <f>SUM(D35)</f>
        <v>3366670</v>
      </c>
      <c r="E37" s="20">
        <f>SUM(E35)</f>
        <v>641983</v>
      </c>
      <c r="F37" s="20">
        <f>E37-D37</f>
        <v>-2724687</v>
      </c>
      <c r="G37" s="20">
        <f>IF(D37=0,0,E37/D37)*100</f>
        <v>19.068783100214752</v>
      </c>
    </row>
    <row r="38" spans="1:7" ht="16.5" customHeight="1">
      <c r="A38" s="4"/>
      <c r="B38" s="13"/>
      <c r="C38" s="14"/>
      <c r="D38" s="15"/>
      <c r="E38" s="15"/>
      <c r="F38" s="15"/>
      <c r="G38" s="15"/>
    </row>
    <row r="39" spans="1:7" ht="16.5" customHeight="1">
      <c r="A39" s="4"/>
      <c r="B39" s="41" t="s">
        <v>128</v>
      </c>
      <c r="C39" s="41"/>
      <c r="D39" s="41"/>
      <c r="E39" s="41"/>
      <c r="F39" s="41"/>
      <c r="G39" s="41"/>
    </row>
    <row r="40" spans="1:7" ht="16.5" customHeight="1">
      <c r="A40" s="4"/>
      <c r="B40" s="24" t="s">
        <v>69</v>
      </c>
      <c r="C40" s="16"/>
      <c r="D40" s="16"/>
      <c r="E40" s="16"/>
      <c r="F40" s="16"/>
      <c r="G40" s="16"/>
    </row>
    <row r="41" spans="1:9" ht="16.5" customHeight="1">
      <c r="A41" s="4"/>
      <c r="B41" s="18" t="s">
        <v>94</v>
      </c>
      <c r="C41" s="19" t="s">
        <v>95</v>
      </c>
      <c r="D41" s="20">
        <v>2302</v>
      </c>
      <c r="E41" s="20">
        <v>333</v>
      </c>
      <c r="F41" s="20">
        <f>E41-D41</f>
        <v>-1969</v>
      </c>
      <c r="G41" s="20">
        <f>IF(D41=0,0,E41/D41)*100</f>
        <v>14.465682015638576</v>
      </c>
      <c r="H41" s="1">
        <v>2302</v>
      </c>
      <c r="I41" s="1">
        <v>333</v>
      </c>
    </row>
    <row r="42" spans="1:9" ht="16.5" customHeight="1">
      <c r="A42" s="4"/>
      <c r="B42" s="18" t="s">
        <v>130</v>
      </c>
      <c r="C42" s="19" t="s">
        <v>131</v>
      </c>
      <c r="D42" s="20">
        <v>2302</v>
      </c>
      <c r="E42" s="20">
        <v>333</v>
      </c>
      <c r="F42" s="20">
        <f>E42-D42</f>
        <v>-1969</v>
      </c>
      <c r="G42" s="20">
        <f>IF(D42=0,0,E42/D42)*100</f>
        <v>14.465682015638576</v>
      </c>
      <c r="H42" s="1">
        <v>0</v>
      </c>
      <c r="I42" s="1">
        <v>0</v>
      </c>
    </row>
    <row r="43" spans="1:7" ht="15.75" customHeight="1">
      <c r="A43" s="4"/>
      <c r="B43" s="40" t="s">
        <v>118</v>
      </c>
      <c r="C43" s="40"/>
      <c r="D43" s="20">
        <f>SUM(H41:H42)</f>
        <v>2302</v>
      </c>
      <c r="E43" s="20">
        <f>SUM(I41:I42)</f>
        <v>333</v>
      </c>
      <c r="F43" s="20">
        <f>E43-D43</f>
        <v>-1969</v>
      </c>
      <c r="G43" s="20">
        <f>IF(D43=0,0,E43/D43)*100</f>
        <v>14.465682015638576</v>
      </c>
    </row>
    <row r="44" spans="1:7" ht="16.5" customHeight="1">
      <c r="A44" s="4"/>
      <c r="B44" s="13"/>
      <c r="C44" s="14"/>
      <c r="D44" s="15"/>
      <c r="E44" s="15"/>
      <c r="F44" s="15"/>
      <c r="G44" s="15"/>
    </row>
    <row r="45" spans="1:7" ht="15.75" customHeight="1">
      <c r="A45" s="4"/>
      <c r="B45" s="40" t="s">
        <v>133</v>
      </c>
      <c r="C45" s="40"/>
      <c r="D45" s="20">
        <f>SUM(D43)</f>
        <v>2302</v>
      </c>
      <c r="E45" s="20">
        <f>SUM(E43)</f>
        <v>333</v>
      </c>
      <c r="F45" s="20">
        <f>E45-D45</f>
        <v>-1969</v>
      </c>
      <c r="G45" s="20">
        <f>IF(D45=0,0,E45/D45)*100</f>
        <v>14.465682015638576</v>
      </c>
    </row>
    <row r="46" spans="1:7" ht="16.5" customHeight="1">
      <c r="A46" s="4"/>
      <c r="B46" s="13"/>
      <c r="C46" s="14"/>
      <c r="D46" s="15"/>
      <c r="E46" s="15"/>
      <c r="F46" s="15"/>
      <c r="G46" s="15"/>
    </row>
    <row r="47" spans="1:7" ht="16.5" customHeight="1">
      <c r="A47" s="4"/>
      <c r="B47" s="41" t="s">
        <v>134</v>
      </c>
      <c r="C47" s="41"/>
      <c r="D47" s="41"/>
      <c r="E47" s="41"/>
      <c r="F47" s="41"/>
      <c r="G47" s="41"/>
    </row>
    <row r="48" spans="1:7" ht="16.5" customHeight="1">
      <c r="A48" s="4"/>
      <c r="B48" s="24" t="s">
        <v>69</v>
      </c>
      <c r="C48" s="16"/>
      <c r="D48" s="16"/>
      <c r="E48" s="16"/>
      <c r="F48" s="16"/>
      <c r="G48" s="16"/>
    </row>
    <row r="49" spans="1:9" ht="16.5" customHeight="1">
      <c r="A49" s="4"/>
      <c r="B49" s="18" t="s">
        <v>94</v>
      </c>
      <c r="C49" s="19" t="s">
        <v>95</v>
      </c>
      <c r="D49" s="20">
        <v>2975</v>
      </c>
      <c r="E49" s="20">
        <v>2888</v>
      </c>
      <c r="F49" s="20">
        <f>E49-D49</f>
        <v>-87</v>
      </c>
      <c r="G49" s="20">
        <f>IF(D49=0,0,E49/D49)*100</f>
        <v>97.07563025210084</v>
      </c>
      <c r="H49" s="1">
        <v>2975</v>
      </c>
      <c r="I49" s="1">
        <v>2888</v>
      </c>
    </row>
    <row r="50" spans="1:9" ht="16.5" customHeight="1">
      <c r="A50" s="4"/>
      <c r="B50" s="18" t="s">
        <v>102</v>
      </c>
      <c r="C50" s="19" t="s">
        <v>103</v>
      </c>
      <c r="D50" s="20">
        <v>0</v>
      </c>
      <c r="E50" s="20">
        <v>1801</v>
      </c>
      <c r="F50" s="20">
        <f>E50-D50</f>
        <v>1801</v>
      </c>
      <c r="G50" s="20">
        <f>IF(D50=0,0,E50/D50)*100</f>
        <v>0</v>
      </c>
      <c r="H50" s="1">
        <v>0</v>
      </c>
      <c r="I50" s="1">
        <v>0</v>
      </c>
    </row>
    <row r="51" spans="1:9" ht="16.5" customHeight="1">
      <c r="A51" s="4"/>
      <c r="B51" s="18" t="s">
        <v>106</v>
      </c>
      <c r="C51" s="19" t="s">
        <v>107</v>
      </c>
      <c r="D51" s="20">
        <v>2975</v>
      </c>
      <c r="E51" s="20">
        <v>995</v>
      </c>
      <c r="F51" s="20">
        <f>E51-D51</f>
        <v>-1980</v>
      </c>
      <c r="G51" s="20">
        <f>IF(D51=0,0,E51/D51)*100</f>
        <v>33.4453781512605</v>
      </c>
      <c r="H51" s="1">
        <v>0</v>
      </c>
      <c r="I51" s="1">
        <v>0</v>
      </c>
    </row>
    <row r="52" spans="1:9" ht="16.5" customHeight="1">
      <c r="A52" s="4"/>
      <c r="B52" s="18" t="s">
        <v>112</v>
      </c>
      <c r="C52" s="19" t="s">
        <v>113</v>
      </c>
      <c r="D52" s="20">
        <v>0</v>
      </c>
      <c r="E52" s="20">
        <v>92</v>
      </c>
      <c r="F52" s="20">
        <f>E52-D52</f>
        <v>92</v>
      </c>
      <c r="G52" s="20">
        <f>IF(D52=0,0,E52/D52)*100</f>
        <v>0</v>
      </c>
      <c r="H52" s="1">
        <v>0</v>
      </c>
      <c r="I52" s="1">
        <v>0</v>
      </c>
    </row>
    <row r="53" spans="1:7" ht="15.75" customHeight="1">
      <c r="A53" s="4"/>
      <c r="B53" s="40" t="s">
        <v>118</v>
      </c>
      <c r="C53" s="40"/>
      <c r="D53" s="20">
        <f>SUM(H49:H52)</f>
        <v>2975</v>
      </c>
      <c r="E53" s="20">
        <f>SUM(I49:I52)</f>
        <v>2888</v>
      </c>
      <c r="F53" s="20">
        <f>E53-D53</f>
        <v>-87</v>
      </c>
      <c r="G53" s="20">
        <f>IF(D53=0,0,E53/D53)*100</f>
        <v>97.07563025210084</v>
      </c>
    </row>
    <row r="54" spans="1:7" ht="16.5" customHeight="1">
      <c r="A54" s="4"/>
      <c r="B54" s="13"/>
      <c r="C54" s="14"/>
      <c r="D54" s="15"/>
      <c r="E54" s="15"/>
      <c r="F54" s="15"/>
      <c r="G54" s="15"/>
    </row>
    <row r="55" spans="1:7" ht="15.75" customHeight="1">
      <c r="A55" s="4"/>
      <c r="B55" s="40" t="s">
        <v>139</v>
      </c>
      <c r="C55" s="40"/>
      <c r="D55" s="20">
        <f>SUM(D53)</f>
        <v>2975</v>
      </c>
      <c r="E55" s="20">
        <f>SUM(E53)</f>
        <v>2888</v>
      </c>
      <c r="F55" s="20">
        <f>E55-D55</f>
        <v>-87</v>
      </c>
      <c r="G55" s="20">
        <f>IF(D55=0,0,E55/D55)*100</f>
        <v>97.07563025210084</v>
      </c>
    </row>
    <row r="56" spans="1:7" ht="16.5" customHeight="1">
      <c r="A56" s="4"/>
      <c r="B56" s="13"/>
      <c r="C56" s="14"/>
      <c r="D56" s="15"/>
      <c r="E56" s="15"/>
      <c r="F56" s="15"/>
      <c r="G56" s="15"/>
    </row>
    <row r="57" spans="1:7" ht="16.5" customHeight="1">
      <c r="A57" s="4"/>
      <c r="B57" s="13"/>
      <c r="C57" s="14"/>
      <c r="D57" s="15"/>
      <c r="E57" s="15"/>
      <c r="F57" s="15"/>
      <c r="G57" s="15"/>
    </row>
    <row r="58" spans="1:7" ht="16.5" customHeight="1">
      <c r="A58" s="4"/>
      <c r="B58" s="23"/>
      <c r="C58" s="14" t="s">
        <v>26</v>
      </c>
      <c r="D58" s="20">
        <f>SUM(D37,D45,D55)</f>
        <v>3371947</v>
      </c>
      <c r="E58" s="20">
        <f>SUM(E37,E45,E55)</f>
        <v>645204</v>
      </c>
      <c r="F58" s="20">
        <f>E58-D58</f>
        <v>-2726743</v>
      </c>
      <c r="G58" s="20">
        <f>IF(D58=0,0,E58/D58)*100</f>
        <v>19.13446445036058</v>
      </c>
    </row>
    <row r="62" ht="16.5" customHeight="1">
      <c r="A62" s="3"/>
    </row>
    <row r="63" spans="1:7" ht="16.5" customHeight="1">
      <c r="A63" s="4"/>
      <c r="B63" s="37" t="s">
        <v>27</v>
      </c>
      <c r="C63" s="37"/>
      <c r="D63" s="37"/>
      <c r="E63" s="37"/>
      <c r="F63" s="37"/>
      <c r="G63" s="37"/>
    </row>
    <row r="64" spans="1:7" ht="16.5" customHeight="1">
      <c r="A64" s="22"/>
      <c r="B64" s="38" t="s">
        <v>34</v>
      </c>
      <c r="C64" s="38"/>
      <c r="D64" s="38"/>
      <c r="E64" s="38"/>
      <c r="F64" s="38"/>
      <c r="G64" s="38"/>
    </row>
    <row r="65" spans="1:7" ht="16.5" customHeight="1">
      <c r="A65" s="4"/>
      <c r="B65" s="7" t="str">
        <f>IF(ISBLANK(A2),"Обща",A2)</f>
        <v>Държавни Дейности</v>
      </c>
      <c r="C65" s="8" t="s">
        <v>1</v>
      </c>
      <c r="D65" s="9" t="s">
        <v>35</v>
      </c>
      <c r="E65" s="8" t="s">
        <v>2</v>
      </c>
      <c r="F65" s="9">
        <v>2024</v>
      </c>
      <c r="G65" s="8"/>
    </row>
    <row r="66" spans="1:7" ht="16.5" customHeight="1">
      <c r="A66" s="4"/>
      <c r="B66" s="10"/>
      <c r="C66" s="10"/>
      <c r="D66" s="10"/>
      <c r="E66" s="8" t="s">
        <v>3</v>
      </c>
      <c r="F66" s="11" t="str">
        <f>IF(A3=1,"Първо",IF(A3=2,"Второ",IF(A3=3,"Трето",IF(A3=4,"Четвърто","Грешка"))))</f>
        <v>Първо</v>
      </c>
      <c r="G66" s="10"/>
    </row>
    <row r="67" spans="1:7" ht="40.5" customHeight="1">
      <c r="A67" s="4"/>
      <c r="B67" s="12" t="s">
        <v>28</v>
      </c>
      <c r="C67" s="12" t="s">
        <v>29</v>
      </c>
      <c r="D67" s="12" t="s">
        <v>6</v>
      </c>
      <c r="E67" s="12" t="s">
        <v>7</v>
      </c>
      <c r="F67" s="12" t="s">
        <v>8</v>
      </c>
      <c r="G67" s="12" t="s">
        <v>9</v>
      </c>
    </row>
    <row r="68" spans="1:7" ht="16.5" customHeight="1">
      <c r="A68" s="29"/>
      <c r="B68" s="23"/>
      <c r="C68" s="23"/>
      <c r="D68" s="23"/>
      <c r="E68" s="23"/>
      <c r="F68" s="23"/>
      <c r="G68" s="23"/>
    </row>
    <row r="69" spans="1:7" ht="16.5" customHeight="1">
      <c r="A69" s="30"/>
      <c r="B69" s="41" t="s">
        <v>67</v>
      </c>
      <c r="C69" s="41"/>
      <c r="D69" s="41"/>
      <c r="E69" s="41"/>
      <c r="F69" s="41"/>
      <c r="G69" s="41"/>
    </row>
    <row r="70" spans="1:9" ht="16.5" customHeight="1">
      <c r="A70" s="30"/>
      <c r="B70" s="35" t="s">
        <v>141</v>
      </c>
      <c r="C70" s="19" t="s">
        <v>71</v>
      </c>
      <c r="D70" s="32">
        <v>71</v>
      </c>
      <c r="E70" s="32">
        <v>71</v>
      </c>
      <c r="F70" s="32">
        <f>E70-D70</f>
        <v>0</v>
      </c>
      <c r="G70" s="32">
        <f>IF(D70=0,0,E70/D70)*100</f>
        <v>100</v>
      </c>
      <c r="H70" s="1">
        <v>71</v>
      </c>
      <c r="I70" s="1">
        <v>71</v>
      </c>
    </row>
    <row r="71" spans="1:9" ht="16.5" customHeight="1">
      <c r="A71" s="30"/>
      <c r="B71" s="35" t="s">
        <v>142</v>
      </c>
      <c r="C71" s="19" t="s">
        <v>143</v>
      </c>
      <c r="D71" s="32">
        <v>71</v>
      </c>
      <c r="E71" s="32">
        <v>71</v>
      </c>
      <c r="F71" s="32">
        <f>E71-D71</f>
        <v>0</v>
      </c>
      <c r="G71" s="32">
        <f>IF(D71=0,0,E71/D71)*100</f>
        <v>100</v>
      </c>
      <c r="H71" s="1">
        <v>0</v>
      </c>
      <c r="I71" s="1">
        <v>0</v>
      </c>
    </row>
    <row r="72" spans="1:9" ht="16.5" customHeight="1">
      <c r="A72" s="30"/>
      <c r="B72" s="35" t="s">
        <v>144</v>
      </c>
      <c r="C72" s="19" t="s">
        <v>145</v>
      </c>
      <c r="D72" s="32">
        <v>56</v>
      </c>
      <c r="E72" s="32">
        <v>56</v>
      </c>
      <c r="F72" s="32">
        <f>E72-D72</f>
        <v>0</v>
      </c>
      <c r="G72" s="32">
        <f>IF(D72=0,0,E72/D72)*100</f>
        <v>100</v>
      </c>
      <c r="H72" s="1">
        <v>0</v>
      </c>
      <c r="I72" s="1">
        <v>0</v>
      </c>
    </row>
    <row r="73" spans="1:9" ht="16.5" customHeight="1">
      <c r="A73" s="30"/>
      <c r="B73" s="35" t="s">
        <v>146</v>
      </c>
      <c r="C73" s="19" t="s">
        <v>147</v>
      </c>
      <c r="D73" s="32">
        <v>643</v>
      </c>
      <c r="E73" s="32">
        <v>646</v>
      </c>
      <c r="F73" s="32">
        <f>E73-D73</f>
        <v>3</v>
      </c>
      <c r="G73" s="32">
        <f>IF(D73=0,0,E73/D73)*100</f>
        <v>100.46656298600311</v>
      </c>
      <c r="H73" s="1">
        <v>0</v>
      </c>
      <c r="I73" s="1">
        <v>0</v>
      </c>
    </row>
    <row r="74" spans="1:7" ht="16.5" customHeight="1">
      <c r="A74" s="4"/>
      <c r="B74" s="40" t="s">
        <v>127</v>
      </c>
      <c r="C74" s="40"/>
      <c r="D74" s="32">
        <f>SUM(H70:H73)</f>
        <v>71</v>
      </c>
      <c r="E74" s="32">
        <f>SUM(I70:I73)</f>
        <v>71</v>
      </c>
      <c r="F74" s="32">
        <f>E74-D74</f>
        <v>0</v>
      </c>
      <c r="G74" s="32">
        <f>IF(D74=0,0,E74/D74)*100</f>
        <v>100</v>
      </c>
    </row>
    <row r="75" spans="1:7" ht="16.5" customHeight="1">
      <c r="A75" s="4"/>
      <c r="B75" s="13"/>
      <c r="C75" s="14"/>
      <c r="D75" s="15"/>
      <c r="E75" s="15"/>
      <c r="F75" s="15"/>
      <c r="G75" s="15"/>
    </row>
    <row r="76" spans="1:7" ht="16.5" customHeight="1">
      <c r="A76" s="4"/>
      <c r="B76" s="13"/>
      <c r="C76" s="14"/>
      <c r="D76" s="15"/>
      <c r="E76" s="15"/>
      <c r="F76" s="15"/>
      <c r="G76" s="15"/>
    </row>
    <row r="77" spans="1:7" ht="16.5" customHeight="1">
      <c r="A77" s="4"/>
      <c r="B77" s="13"/>
      <c r="C77" s="14"/>
      <c r="D77" s="15"/>
      <c r="E77" s="15"/>
      <c r="F77" s="15"/>
      <c r="G77" s="15"/>
    </row>
    <row r="78" spans="1:7" ht="16.5" customHeight="1">
      <c r="A78" s="33"/>
      <c r="B78" s="23"/>
      <c r="C78" s="14" t="s">
        <v>26</v>
      </c>
      <c r="D78" s="32">
        <f>SUM(D74)</f>
        <v>71</v>
      </c>
      <c r="E78" s="32">
        <f>SUM(E74)</f>
        <v>71</v>
      </c>
      <c r="F78" s="32">
        <f>E78-D78</f>
        <v>0</v>
      </c>
      <c r="G78" s="32">
        <f>IF(D78=0,0,E78/D78)*100</f>
        <v>100</v>
      </c>
    </row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5">
    <mergeCell ref="B2:G2"/>
    <mergeCell ref="B3:G3"/>
    <mergeCell ref="B8:G8"/>
    <mergeCell ref="B35:C35"/>
    <mergeCell ref="B37:C37"/>
    <mergeCell ref="B39:G39"/>
    <mergeCell ref="B74:C74"/>
    <mergeCell ref="B63:G63"/>
    <mergeCell ref="B64:G64"/>
    <mergeCell ref="B43:C43"/>
    <mergeCell ref="B45:C45"/>
    <mergeCell ref="B47:G47"/>
    <mergeCell ref="B53:C53"/>
    <mergeCell ref="B55:C55"/>
    <mergeCell ref="B69:G69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5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B2" sqref="B2"/>
    </sheetView>
  </sheetViews>
  <sheetFormatPr defaultColWidth="9.14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20.421875" style="1" hidden="1" customWidth="1"/>
    <col min="10" max="13" width="20.421875" style="1" customWidth="1"/>
    <col min="14" max="243" width="8.8515625" style="1" customWidth="1"/>
    <col min="244" max="16384" width="8.8515625" style="2" customWidth="1"/>
  </cols>
  <sheetData>
    <row r="1" ht="3" customHeight="1">
      <c r="A1" s="3"/>
    </row>
    <row r="2" spans="1:7" ht="21.75" customHeight="1">
      <c r="A2" s="4" t="s">
        <v>33</v>
      </c>
      <c r="B2" s="37" t="s">
        <v>30</v>
      </c>
      <c r="C2" s="37"/>
      <c r="D2" s="37"/>
      <c r="E2" s="37"/>
      <c r="F2" s="37"/>
      <c r="G2" s="37"/>
    </row>
    <row r="3" spans="1:7" s="6" customFormat="1" ht="18" customHeight="1">
      <c r="A3" s="22">
        <v>1</v>
      </c>
      <c r="B3" s="38" t="s">
        <v>34</v>
      </c>
      <c r="C3" s="38"/>
      <c r="D3" s="38"/>
      <c r="E3" s="38"/>
      <c r="F3" s="38"/>
      <c r="G3" s="38"/>
    </row>
    <row r="4" spans="1:7" ht="16.5" customHeight="1">
      <c r="A4" s="4"/>
      <c r="B4" s="7" t="str">
        <f>IF(ISBLANK(A2),"Обща",A2)</f>
        <v>Държавни Дейности</v>
      </c>
      <c r="C4" s="8" t="s">
        <v>1</v>
      </c>
      <c r="D4" s="9" t="s">
        <v>35</v>
      </c>
      <c r="E4" s="8" t="s">
        <v>2</v>
      </c>
      <c r="F4" s="9">
        <v>2024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IF(A3=1,"Първо",IF(A3=2,"Второ",IF(A3=3,"Трето",IF(A3=4,"Четвърто","Грешка"))))</f>
        <v>Първо</v>
      </c>
      <c r="G5" s="10"/>
    </row>
    <row r="6" spans="1:7" ht="27.7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4"/>
      <c r="B7" s="23"/>
      <c r="C7" s="23"/>
      <c r="D7" s="23"/>
      <c r="E7" s="23"/>
      <c r="F7" s="23"/>
      <c r="G7" s="23"/>
    </row>
    <row r="8" spans="1:7" ht="16.5" customHeight="1">
      <c r="A8" s="4"/>
      <c r="B8" s="41" t="s">
        <v>67</v>
      </c>
      <c r="C8" s="41"/>
      <c r="D8" s="41"/>
      <c r="E8" s="41"/>
      <c r="F8" s="41"/>
      <c r="G8" s="41"/>
    </row>
    <row r="9" spans="1:7" ht="16.5" customHeight="1">
      <c r="A9" s="4"/>
      <c r="B9" s="24" t="s">
        <v>32</v>
      </c>
      <c r="C9" s="16"/>
      <c r="D9" s="16"/>
      <c r="E9" s="16"/>
      <c r="F9" s="16"/>
      <c r="G9" s="16"/>
    </row>
    <row r="10" spans="1:7" ht="16.5" customHeight="1">
      <c r="A10" s="4"/>
      <c r="B10" s="25" t="s">
        <v>69</v>
      </c>
      <c r="C10" s="16"/>
      <c r="D10" s="16"/>
      <c r="E10" s="16"/>
      <c r="F10" s="16"/>
      <c r="G10" s="16"/>
    </row>
    <row r="11" spans="1:9" ht="16.5" customHeight="1">
      <c r="A11" s="4"/>
      <c r="B11" s="31" t="s">
        <v>70</v>
      </c>
      <c r="C11" s="19" t="s">
        <v>71</v>
      </c>
      <c r="D11" s="20">
        <v>2177198</v>
      </c>
      <c r="E11" s="20">
        <v>322501</v>
      </c>
      <c r="F11" s="20">
        <f aca="true" t="shared" si="0" ref="F11:F36">E11-D11</f>
        <v>-1854697</v>
      </c>
      <c r="G11" s="20">
        <f aca="true" t="shared" si="1" ref="G11:G36">IF(D11=0,0,E11/D11)*100</f>
        <v>14.812662881373214</v>
      </c>
      <c r="H11" s="1">
        <v>2177198</v>
      </c>
      <c r="I11" s="1">
        <v>322501</v>
      </c>
    </row>
    <row r="12" spans="1:9" ht="16.5" customHeight="1">
      <c r="A12" s="4"/>
      <c r="B12" s="31" t="s">
        <v>72</v>
      </c>
      <c r="C12" s="19" t="s">
        <v>73</v>
      </c>
      <c r="D12" s="20">
        <v>2177198</v>
      </c>
      <c r="E12" s="20">
        <v>322501</v>
      </c>
      <c r="F12" s="20">
        <f t="shared" si="0"/>
        <v>-1854697</v>
      </c>
      <c r="G12" s="20">
        <f t="shared" si="1"/>
        <v>14.812662881373214</v>
      </c>
      <c r="H12" s="1">
        <v>0</v>
      </c>
      <c r="I12" s="1">
        <v>0</v>
      </c>
    </row>
    <row r="13" spans="1:9" ht="16.5" customHeight="1">
      <c r="A13" s="4"/>
      <c r="B13" s="31" t="s">
        <v>74</v>
      </c>
      <c r="C13" s="19" t="s">
        <v>75</v>
      </c>
      <c r="D13" s="20">
        <v>256009</v>
      </c>
      <c r="E13" s="20">
        <v>140815</v>
      </c>
      <c r="F13" s="20">
        <f t="shared" si="0"/>
        <v>-115194</v>
      </c>
      <c r="G13" s="20">
        <f t="shared" si="1"/>
        <v>55.00392564323911</v>
      </c>
      <c r="H13" s="1">
        <v>256009</v>
      </c>
      <c r="I13" s="1">
        <v>140815</v>
      </c>
    </row>
    <row r="14" spans="1:9" ht="16.5" customHeight="1">
      <c r="A14" s="4"/>
      <c r="B14" s="31" t="s">
        <v>76</v>
      </c>
      <c r="C14" s="19" t="s">
        <v>77</v>
      </c>
      <c r="D14" s="20">
        <v>3000</v>
      </c>
      <c r="E14" s="20">
        <v>456</v>
      </c>
      <c r="F14" s="20">
        <f t="shared" si="0"/>
        <v>-2544</v>
      </c>
      <c r="G14" s="20">
        <f t="shared" si="1"/>
        <v>15.2</v>
      </c>
      <c r="H14" s="1">
        <v>0</v>
      </c>
      <c r="I14" s="1">
        <v>0</v>
      </c>
    </row>
    <row r="15" spans="1:9" ht="16.5" customHeight="1">
      <c r="A15" s="4"/>
      <c r="B15" s="31" t="s">
        <v>78</v>
      </c>
      <c r="C15" s="19" t="s">
        <v>79</v>
      </c>
      <c r="D15" s="20">
        <v>133000</v>
      </c>
      <c r="E15" s="20">
        <v>82423</v>
      </c>
      <c r="F15" s="20">
        <f t="shared" si="0"/>
        <v>-50577</v>
      </c>
      <c r="G15" s="20">
        <f t="shared" si="1"/>
        <v>61.97218045112783</v>
      </c>
      <c r="H15" s="1">
        <v>0</v>
      </c>
      <c r="I15" s="1">
        <v>0</v>
      </c>
    </row>
    <row r="16" spans="1:9" ht="16.5" customHeight="1">
      <c r="A16" s="4"/>
      <c r="B16" s="31" t="s">
        <v>80</v>
      </c>
      <c r="C16" s="19" t="s">
        <v>81</v>
      </c>
      <c r="D16" s="20">
        <v>95009</v>
      </c>
      <c r="E16" s="20">
        <v>50394</v>
      </c>
      <c r="F16" s="20">
        <f t="shared" si="0"/>
        <v>-44615</v>
      </c>
      <c r="G16" s="20">
        <f t="shared" si="1"/>
        <v>53.041290825079734</v>
      </c>
      <c r="H16" s="1">
        <v>0</v>
      </c>
      <c r="I16" s="1">
        <v>0</v>
      </c>
    </row>
    <row r="17" spans="1:9" ht="16.5" customHeight="1">
      <c r="A17" s="4"/>
      <c r="B17" s="31" t="s">
        <v>82</v>
      </c>
      <c r="C17" s="19" t="s">
        <v>83</v>
      </c>
      <c r="D17" s="20">
        <v>25000</v>
      </c>
      <c r="E17" s="20">
        <v>7542</v>
      </c>
      <c r="F17" s="20">
        <f t="shared" si="0"/>
        <v>-17458</v>
      </c>
      <c r="G17" s="20">
        <f t="shared" si="1"/>
        <v>30.168</v>
      </c>
      <c r="H17" s="1">
        <v>0</v>
      </c>
      <c r="I17" s="1">
        <v>0</v>
      </c>
    </row>
    <row r="18" spans="1:9" ht="16.5" customHeight="1">
      <c r="A18" s="4"/>
      <c r="B18" s="31" t="s">
        <v>84</v>
      </c>
      <c r="C18" s="19" t="s">
        <v>85</v>
      </c>
      <c r="D18" s="20">
        <v>510659</v>
      </c>
      <c r="E18" s="20">
        <v>76858</v>
      </c>
      <c r="F18" s="20">
        <f t="shared" si="0"/>
        <v>-433801</v>
      </c>
      <c r="G18" s="20">
        <f t="shared" si="1"/>
        <v>15.050748150918714</v>
      </c>
      <c r="H18" s="1">
        <v>510659</v>
      </c>
      <c r="I18" s="1">
        <v>76858</v>
      </c>
    </row>
    <row r="19" spans="1:9" ht="16.5" customHeight="1">
      <c r="A19" s="4"/>
      <c r="B19" s="31" t="s">
        <v>86</v>
      </c>
      <c r="C19" s="19" t="s">
        <v>87</v>
      </c>
      <c r="D19" s="20">
        <v>249293</v>
      </c>
      <c r="E19" s="20">
        <v>38238</v>
      </c>
      <c r="F19" s="20">
        <f t="shared" si="0"/>
        <v>-211055</v>
      </c>
      <c r="G19" s="20">
        <f t="shared" si="1"/>
        <v>15.338577497161973</v>
      </c>
      <c r="H19" s="1">
        <v>0</v>
      </c>
      <c r="I19" s="1">
        <v>0</v>
      </c>
    </row>
    <row r="20" spans="1:9" ht="16.5" customHeight="1">
      <c r="A20" s="4"/>
      <c r="B20" s="31" t="s">
        <v>88</v>
      </c>
      <c r="C20" s="19" t="s">
        <v>89</v>
      </c>
      <c r="D20" s="20">
        <v>94390</v>
      </c>
      <c r="E20" s="20">
        <v>12853</v>
      </c>
      <c r="F20" s="20">
        <f t="shared" si="0"/>
        <v>-81537</v>
      </c>
      <c r="G20" s="20">
        <f t="shared" si="1"/>
        <v>13.61690857082318</v>
      </c>
      <c r="H20" s="1">
        <v>0</v>
      </c>
      <c r="I20" s="1">
        <v>0</v>
      </c>
    </row>
    <row r="21" spans="1:9" ht="16.5" customHeight="1">
      <c r="A21" s="4"/>
      <c r="B21" s="31" t="s">
        <v>90</v>
      </c>
      <c r="C21" s="19" t="s">
        <v>91</v>
      </c>
      <c r="D21" s="20">
        <v>105240</v>
      </c>
      <c r="E21" s="20">
        <v>16626</v>
      </c>
      <c r="F21" s="20">
        <f t="shared" si="0"/>
        <v>-88614</v>
      </c>
      <c r="G21" s="20">
        <f t="shared" si="1"/>
        <v>15.7981755986317</v>
      </c>
      <c r="H21" s="1">
        <v>0</v>
      </c>
      <c r="I21" s="1">
        <v>0</v>
      </c>
    </row>
    <row r="22" spans="1:9" ht="16.5" customHeight="1">
      <c r="A22" s="4"/>
      <c r="B22" s="31" t="s">
        <v>92</v>
      </c>
      <c r="C22" s="19" t="s">
        <v>93</v>
      </c>
      <c r="D22" s="20">
        <v>61736</v>
      </c>
      <c r="E22" s="20">
        <v>9141</v>
      </c>
      <c r="F22" s="20">
        <f t="shared" si="0"/>
        <v>-52595</v>
      </c>
      <c r="G22" s="20">
        <f t="shared" si="1"/>
        <v>14.806595827394064</v>
      </c>
      <c r="H22" s="1">
        <v>0</v>
      </c>
      <c r="I22" s="1">
        <v>0</v>
      </c>
    </row>
    <row r="23" spans="1:9" ht="16.5" customHeight="1">
      <c r="A23" s="4"/>
      <c r="B23" s="31" t="s">
        <v>94</v>
      </c>
      <c r="C23" s="19" t="s">
        <v>95</v>
      </c>
      <c r="D23" s="20">
        <v>420452</v>
      </c>
      <c r="E23" s="20">
        <v>99457</v>
      </c>
      <c r="F23" s="20">
        <f t="shared" si="0"/>
        <v>-320995</v>
      </c>
      <c r="G23" s="20">
        <f t="shared" si="1"/>
        <v>23.654781045160924</v>
      </c>
      <c r="H23" s="1">
        <v>420452</v>
      </c>
      <c r="I23" s="1">
        <v>99457</v>
      </c>
    </row>
    <row r="24" spans="1:9" ht="16.5" customHeight="1">
      <c r="A24" s="4"/>
      <c r="B24" s="31" t="s">
        <v>96</v>
      </c>
      <c r="C24" s="19" t="s">
        <v>97</v>
      </c>
      <c r="D24" s="20">
        <v>86181</v>
      </c>
      <c r="E24" s="20">
        <v>16339</v>
      </c>
      <c r="F24" s="20">
        <f t="shared" si="0"/>
        <v>-69842</v>
      </c>
      <c r="G24" s="20">
        <f t="shared" si="1"/>
        <v>18.95893526415335</v>
      </c>
      <c r="H24" s="1">
        <v>0</v>
      </c>
      <c r="I24" s="1">
        <v>0</v>
      </c>
    </row>
    <row r="25" spans="1:9" ht="16.5" customHeight="1">
      <c r="A25" s="4"/>
      <c r="B25" s="31" t="s">
        <v>98</v>
      </c>
      <c r="C25" s="19" t="s">
        <v>99</v>
      </c>
      <c r="D25" s="20">
        <v>9300</v>
      </c>
      <c r="E25" s="20">
        <v>9300</v>
      </c>
      <c r="F25" s="20">
        <f t="shared" si="0"/>
        <v>0</v>
      </c>
      <c r="G25" s="20">
        <f t="shared" si="1"/>
        <v>100</v>
      </c>
      <c r="H25" s="1">
        <v>0</v>
      </c>
      <c r="I25" s="1">
        <v>0</v>
      </c>
    </row>
    <row r="26" spans="1:9" ht="16.5" customHeight="1">
      <c r="A26" s="4"/>
      <c r="B26" s="31" t="s">
        <v>100</v>
      </c>
      <c r="C26" s="19" t="s">
        <v>101</v>
      </c>
      <c r="D26" s="20">
        <v>5000</v>
      </c>
      <c r="E26" s="20">
        <v>0</v>
      </c>
      <c r="F26" s="20">
        <f t="shared" si="0"/>
        <v>-5000</v>
      </c>
      <c r="G26" s="20">
        <f t="shared" si="1"/>
        <v>0</v>
      </c>
      <c r="H26" s="1">
        <v>0</v>
      </c>
      <c r="I26" s="1">
        <v>0</v>
      </c>
    </row>
    <row r="27" spans="1:9" ht="16.5" customHeight="1">
      <c r="A27" s="4"/>
      <c r="B27" s="31" t="s">
        <v>102</v>
      </c>
      <c r="C27" s="19" t="s">
        <v>103</v>
      </c>
      <c r="D27" s="20">
        <v>82397</v>
      </c>
      <c r="E27" s="20">
        <v>7768</v>
      </c>
      <c r="F27" s="20">
        <f t="shared" si="0"/>
        <v>-74629</v>
      </c>
      <c r="G27" s="20">
        <f t="shared" si="1"/>
        <v>9.42752770125126</v>
      </c>
      <c r="H27" s="1">
        <v>0</v>
      </c>
      <c r="I27" s="1">
        <v>0</v>
      </c>
    </row>
    <row r="28" spans="1:9" ht="16.5" customHeight="1">
      <c r="A28" s="4"/>
      <c r="B28" s="31" t="s">
        <v>104</v>
      </c>
      <c r="C28" s="19" t="s">
        <v>105</v>
      </c>
      <c r="D28" s="20">
        <v>70000</v>
      </c>
      <c r="E28" s="20">
        <v>16621</v>
      </c>
      <c r="F28" s="20">
        <f t="shared" si="0"/>
        <v>-53379</v>
      </c>
      <c r="G28" s="20">
        <f t="shared" si="1"/>
        <v>23.744285714285716</v>
      </c>
      <c r="H28" s="1">
        <v>0</v>
      </c>
      <c r="I28" s="1">
        <v>0</v>
      </c>
    </row>
    <row r="29" spans="1:9" ht="16.5" customHeight="1">
      <c r="A29" s="4"/>
      <c r="B29" s="31" t="s">
        <v>106</v>
      </c>
      <c r="C29" s="19" t="s">
        <v>107</v>
      </c>
      <c r="D29" s="20">
        <v>87556</v>
      </c>
      <c r="E29" s="20">
        <v>18380</v>
      </c>
      <c r="F29" s="20">
        <f t="shared" si="0"/>
        <v>-69176</v>
      </c>
      <c r="G29" s="20">
        <f t="shared" si="1"/>
        <v>20.992279227009</v>
      </c>
      <c r="H29" s="1">
        <v>0</v>
      </c>
      <c r="I29" s="1">
        <v>0</v>
      </c>
    </row>
    <row r="30" spans="1:9" ht="16.5" customHeight="1">
      <c r="A30" s="4"/>
      <c r="B30" s="31" t="s">
        <v>108</v>
      </c>
      <c r="C30" s="19" t="s">
        <v>109</v>
      </c>
      <c r="D30" s="20">
        <v>72000</v>
      </c>
      <c r="E30" s="20">
        <v>30415</v>
      </c>
      <c r="F30" s="20">
        <f t="shared" si="0"/>
        <v>-41585</v>
      </c>
      <c r="G30" s="20">
        <f t="shared" si="1"/>
        <v>42.24305555555555</v>
      </c>
      <c r="H30" s="1">
        <v>0</v>
      </c>
      <c r="I30" s="1">
        <v>0</v>
      </c>
    </row>
    <row r="31" spans="1:9" ht="16.5" customHeight="1">
      <c r="A31" s="4"/>
      <c r="B31" s="31" t="s">
        <v>110</v>
      </c>
      <c r="C31" s="19" t="s">
        <v>111</v>
      </c>
      <c r="D31" s="20">
        <v>4000</v>
      </c>
      <c r="E31" s="20">
        <v>634</v>
      </c>
      <c r="F31" s="20">
        <f t="shared" si="0"/>
        <v>-3366</v>
      </c>
      <c r="G31" s="20">
        <f t="shared" si="1"/>
        <v>15.85</v>
      </c>
      <c r="H31" s="1">
        <v>0</v>
      </c>
      <c r="I31" s="1">
        <v>0</v>
      </c>
    </row>
    <row r="32" spans="1:9" ht="16.5" customHeight="1">
      <c r="A32" s="4"/>
      <c r="B32" s="31" t="s">
        <v>123</v>
      </c>
      <c r="C32" s="19" t="s">
        <v>124</v>
      </c>
      <c r="D32" s="20">
        <v>18</v>
      </c>
      <c r="E32" s="20">
        <v>0</v>
      </c>
      <c r="F32" s="20">
        <f t="shared" si="0"/>
        <v>-18</v>
      </c>
      <c r="G32" s="20">
        <f t="shared" si="1"/>
        <v>0</v>
      </c>
      <c r="H32" s="1">
        <v>0</v>
      </c>
      <c r="I32" s="1">
        <v>0</v>
      </c>
    </row>
    <row r="33" spans="1:9" ht="16.5" customHeight="1">
      <c r="A33" s="4"/>
      <c r="B33" s="31" t="s">
        <v>112</v>
      </c>
      <c r="C33" s="19" t="s">
        <v>113</v>
      </c>
      <c r="D33" s="20">
        <v>4000</v>
      </c>
      <c r="E33" s="20">
        <v>0</v>
      </c>
      <c r="F33" s="20">
        <f t="shared" si="0"/>
        <v>-4000</v>
      </c>
      <c r="G33" s="20">
        <f t="shared" si="1"/>
        <v>0</v>
      </c>
      <c r="H33" s="1">
        <v>0</v>
      </c>
      <c r="I33" s="1">
        <v>0</v>
      </c>
    </row>
    <row r="34" spans="1:9" ht="16.5" customHeight="1">
      <c r="A34" s="4"/>
      <c r="B34" s="31" t="s">
        <v>114</v>
      </c>
      <c r="C34" s="19" t="s">
        <v>115</v>
      </c>
      <c r="D34" s="20">
        <v>2352</v>
      </c>
      <c r="E34" s="20">
        <v>2352</v>
      </c>
      <c r="F34" s="20">
        <f t="shared" si="0"/>
        <v>0</v>
      </c>
      <c r="G34" s="20">
        <f t="shared" si="1"/>
        <v>100</v>
      </c>
      <c r="H34" s="1">
        <v>2352</v>
      </c>
      <c r="I34" s="1">
        <v>2352</v>
      </c>
    </row>
    <row r="35" spans="1:9" ht="16.5" customHeight="1">
      <c r="A35" s="4"/>
      <c r="B35" s="31" t="s">
        <v>116</v>
      </c>
      <c r="C35" s="19" t="s">
        <v>117</v>
      </c>
      <c r="D35" s="20">
        <v>2352</v>
      </c>
      <c r="E35" s="20">
        <v>2352</v>
      </c>
      <c r="F35" s="20">
        <f t="shared" si="0"/>
        <v>0</v>
      </c>
      <c r="G35" s="20">
        <f t="shared" si="1"/>
        <v>100</v>
      </c>
      <c r="H35" s="1">
        <v>0</v>
      </c>
      <c r="I35" s="1">
        <v>0</v>
      </c>
    </row>
    <row r="36" spans="1:7" ht="15.75" customHeight="1">
      <c r="A36" s="4"/>
      <c r="B36" s="40" t="s">
        <v>118</v>
      </c>
      <c r="C36" s="40"/>
      <c r="D36" s="20">
        <f>SUM(H11:H35)</f>
        <v>3366670</v>
      </c>
      <c r="E36" s="20">
        <f>SUM(I11:I35)</f>
        <v>641983</v>
      </c>
      <c r="F36" s="20">
        <f t="shared" si="0"/>
        <v>-2724687</v>
      </c>
      <c r="G36" s="20">
        <f t="shared" si="1"/>
        <v>19.068783100214752</v>
      </c>
    </row>
    <row r="37" spans="1:7" ht="16.5" customHeight="1">
      <c r="A37" s="4"/>
      <c r="B37" s="13"/>
      <c r="C37" s="14"/>
      <c r="D37" s="15"/>
      <c r="E37" s="15"/>
      <c r="F37" s="15"/>
      <c r="G37" s="15"/>
    </row>
    <row r="38" spans="1:7" ht="15.75" customHeight="1">
      <c r="A38" s="4"/>
      <c r="B38" s="40" t="s">
        <v>126</v>
      </c>
      <c r="C38" s="40"/>
      <c r="D38" s="20">
        <f>SUM(D36)</f>
        <v>3366670</v>
      </c>
      <c r="E38" s="20">
        <f>SUM(E36)</f>
        <v>641983</v>
      </c>
      <c r="F38" s="20">
        <f>E38-D38</f>
        <v>-2724687</v>
      </c>
      <c r="G38" s="20">
        <f>IF(D38=0,0,E38/D38)*100</f>
        <v>19.068783100214752</v>
      </c>
    </row>
    <row r="39" spans="1:7" ht="16.5" customHeight="1">
      <c r="A39" s="4"/>
      <c r="B39" s="13"/>
      <c r="C39" s="14"/>
      <c r="D39" s="15"/>
      <c r="E39" s="15"/>
      <c r="F39" s="15"/>
      <c r="G39" s="15"/>
    </row>
    <row r="40" spans="1:7" ht="16.5" customHeight="1">
      <c r="A40" s="4"/>
      <c r="B40" s="13"/>
      <c r="C40" s="14"/>
      <c r="D40" s="15"/>
      <c r="E40" s="15"/>
      <c r="F40" s="15"/>
      <c r="G40" s="15"/>
    </row>
    <row r="41" spans="1:7" ht="16.5" customHeight="1">
      <c r="A41" s="4"/>
      <c r="B41" s="41" t="s">
        <v>128</v>
      </c>
      <c r="C41" s="41"/>
      <c r="D41" s="41"/>
      <c r="E41" s="41"/>
      <c r="F41" s="41"/>
      <c r="G41" s="41"/>
    </row>
    <row r="42" spans="1:7" ht="16.5" customHeight="1">
      <c r="A42" s="4"/>
      <c r="B42" s="24" t="s">
        <v>32</v>
      </c>
      <c r="C42" s="16"/>
      <c r="D42" s="16"/>
      <c r="E42" s="16"/>
      <c r="F42" s="16"/>
      <c r="G42" s="16"/>
    </row>
    <row r="43" spans="1:7" ht="16.5" customHeight="1">
      <c r="A43" s="4"/>
      <c r="B43" s="25" t="s">
        <v>69</v>
      </c>
      <c r="C43" s="16"/>
      <c r="D43" s="16"/>
      <c r="E43" s="16"/>
      <c r="F43" s="16"/>
      <c r="G43" s="16"/>
    </row>
    <row r="44" spans="1:9" ht="16.5" customHeight="1">
      <c r="A44" s="4"/>
      <c r="B44" s="31" t="s">
        <v>94</v>
      </c>
      <c r="C44" s="19" t="s">
        <v>95</v>
      </c>
      <c r="D44" s="20">
        <v>2302</v>
      </c>
      <c r="E44" s="20">
        <v>333</v>
      </c>
      <c r="F44" s="20">
        <f>E44-D44</f>
        <v>-1969</v>
      </c>
      <c r="G44" s="20">
        <f>IF(D44=0,0,E44/D44)*100</f>
        <v>14.465682015638576</v>
      </c>
      <c r="H44" s="1">
        <v>2302</v>
      </c>
      <c r="I44" s="1">
        <v>333</v>
      </c>
    </row>
    <row r="45" spans="1:9" ht="16.5" customHeight="1">
      <c r="A45" s="4"/>
      <c r="B45" s="31" t="s">
        <v>130</v>
      </c>
      <c r="C45" s="19" t="s">
        <v>131</v>
      </c>
      <c r="D45" s="20">
        <v>2302</v>
      </c>
      <c r="E45" s="20">
        <v>333</v>
      </c>
      <c r="F45" s="20">
        <f>E45-D45</f>
        <v>-1969</v>
      </c>
      <c r="G45" s="20">
        <f>IF(D45=0,0,E45/D45)*100</f>
        <v>14.465682015638576</v>
      </c>
      <c r="H45" s="1">
        <v>0</v>
      </c>
      <c r="I45" s="1">
        <v>0</v>
      </c>
    </row>
    <row r="46" spans="1:7" ht="15.75" customHeight="1">
      <c r="A46" s="4"/>
      <c r="B46" s="40" t="s">
        <v>118</v>
      </c>
      <c r="C46" s="40"/>
      <c r="D46" s="20">
        <f>SUM(H44:H45)</f>
        <v>2302</v>
      </c>
      <c r="E46" s="20">
        <f>SUM(I44:I45)</f>
        <v>333</v>
      </c>
      <c r="F46" s="20">
        <f>E46-D46</f>
        <v>-1969</v>
      </c>
      <c r="G46" s="20">
        <f>IF(D46=0,0,E46/D46)*100</f>
        <v>14.465682015638576</v>
      </c>
    </row>
    <row r="47" spans="1:7" ht="16.5" customHeight="1">
      <c r="A47" s="4"/>
      <c r="B47" s="13"/>
      <c r="C47" s="14"/>
      <c r="D47" s="15"/>
      <c r="E47" s="15"/>
      <c r="F47" s="15"/>
      <c r="G47" s="15"/>
    </row>
    <row r="48" spans="1:7" ht="15.75" customHeight="1">
      <c r="A48" s="4"/>
      <c r="B48" s="40" t="s">
        <v>126</v>
      </c>
      <c r="C48" s="40"/>
      <c r="D48" s="20">
        <f>SUM(D46)</f>
        <v>2302</v>
      </c>
      <c r="E48" s="20">
        <f>SUM(E46)</f>
        <v>333</v>
      </c>
      <c r="F48" s="20">
        <f>E48-D48</f>
        <v>-1969</v>
      </c>
      <c r="G48" s="20">
        <f>IF(D48=0,0,E48/D48)*100</f>
        <v>14.465682015638576</v>
      </c>
    </row>
    <row r="49" spans="1:7" ht="16.5" customHeight="1">
      <c r="A49" s="4"/>
      <c r="B49" s="13"/>
      <c r="C49" s="14"/>
      <c r="D49" s="15"/>
      <c r="E49" s="15"/>
      <c r="F49" s="15"/>
      <c r="G49" s="15"/>
    </row>
    <row r="50" spans="1:7" ht="16.5" customHeight="1">
      <c r="A50" s="4"/>
      <c r="B50" s="13"/>
      <c r="C50" s="14"/>
      <c r="D50" s="15"/>
      <c r="E50" s="15"/>
      <c r="F50" s="15"/>
      <c r="G50" s="15"/>
    </row>
    <row r="51" spans="1:7" ht="16.5" customHeight="1">
      <c r="A51" s="4"/>
      <c r="B51" s="41" t="s">
        <v>134</v>
      </c>
      <c r="C51" s="41"/>
      <c r="D51" s="41"/>
      <c r="E51" s="41"/>
      <c r="F51" s="41"/>
      <c r="G51" s="41"/>
    </row>
    <row r="52" spans="1:7" ht="16.5" customHeight="1">
      <c r="A52" s="4"/>
      <c r="B52" s="24" t="s">
        <v>135</v>
      </c>
      <c r="C52" s="16"/>
      <c r="D52" s="16"/>
      <c r="E52" s="16"/>
      <c r="F52" s="16"/>
      <c r="G52" s="16"/>
    </row>
    <row r="53" spans="1:7" ht="16.5" customHeight="1">
      <c r="A53" s="4"/>
      <c r="B53" s="25" t="s">
        <v>69</v>
      </c>
      <c r="C53" s="16"/>
      <c r="D53" s="16"/>
      <c r="E53" s="16"/>
      <c r="F53" s="16"/>
      <c r="G53" s="16"/>
    </row>
    <row r="54" spans="1:9" ht="16.5" customHeight="1">
      <c r="A54" s="4"/>
      <c r="B54" s="31" t="s">
        <v>94</v>
      </c>
      <c r="C54" s="19" t="s">
        <v>95</v>
      </c>
      <c r="D54" s="20">
        <v>2975</v>
      </c>
      <c r="E54" s="20">
        <v>2888</v>
      </c>
      <c r="F54" s="20">
        <f>E54-D54</f>
        <v>-87</v>
      </c>
      <c r="G54" s="20">
        <f>IF(D54=0,0,E54/D54)*100</f>
        <v>97.07563025210084</v>
      </c>
      <c r="H54" s="1">
        <v>2975</v>
      </c>
      <c r="I54" s="1">
        <v>2888</v>
      </c>
    </row>
    <row r="55" spans="1:9" ht="16.5" customHeight="1">
      <c r="A55" s="4"/>
      <c r="B55" s="31" t="s">
        <v>102</v>
      </c>
      <c r="C55" s="19" t="s">
        <v>103</v>
      </c>
      <c r="D55" s="20">
        <v>0</v>
      </c>
      <c r="E55" s="20">
        <v>1801</v>
      </c>
      <c r="F55" s="20">
        <f>E55-D55</f>
        <v>1801</v>
      </c>
      <c r="G55" s="20">
        <f>IF(D55=0,0,E55/D55)*100</f>
        <v>0</v>
      </c>
      <c r="H55" s="1">
        <v>0</v>
      </c>
      <c r="I55" s="1">
        <v>0</v>
      </c>
    </row>
    <row r="56" spans="1:9" ht="16.5" customHeight="1">
      <c r="A56" s="4"/>
      <c r="B56" s="31" t="s">
        <v>106</v>
      </c>
      <c r="C56" s="19" t="s">
        <v>107</v>
      </c>
      <c r="D56" s="20">
        <v>2975</v>
      </c>
      <c r="E56" s="20">
        <v>995</v>
      </c>
      <c r="F56" s="20">
        <f>E56-D56</f>
        <v>-1980</v>
      </c>
      <c r="G56" s="20">
        <f>IF(D56=0,0,E56/D56)*100</f>
        <v>33.4453781512605</v>
      </c>
      <c r="H56" s="1">
        <v>0</v>
      </c>
      <c r="I56" s="1">
        <v>0</v>
      </c>
    </row>
    <row r="57" spans="1:9" ht="16.5" customHeight="1">
      <c r="A57" s="4"/>
      <c r="B57" s="31" t="s">
        <v>112</v>
      </c>
      <c r="C57" s="19" t="s">
        <v>113</v>
      </c>
      <c r="D57" s="20">
        <v>0</v>
      </c>
      <c r="E57" s="20">
        <v>92</v>
      </c>
      <c r="F57" s="20">
        <f>E57-D57</f>
        <v>92</v>
      </c>
      <c r="G57" s="20">
        <f>IF(D57=0,0,E57/D57)*100</f>
        <v>0</v>
      </c>
      <c r="H57" s="1">
        <v>0</v>
      </c>
      <c r="I57" s="1">
        <v>0</v>
      </c>
    </row>
    <row r="58" spans="1:7" ht="15.75" customHeight="1">
      <c r="A58" s="4"/>
      <c r="B58" s="40" t="s">
        <v>118</v>
      </c>
      <c r="C58" s="40"/>
      <c r="D58" s="20">
        <f>SUM(H54:H57)</f>
        <v>2975</v>
      </c>
      <c r="E58" s="20">
        <f>SUM(I54:I57)</f>
        <v>2888</v>
      </c>
      <c r="F58" s="20">
        <f>E58-D58</f>
        <v>-87</v>
      </c>
      <c r="G58" s="20">
        <f>IF(D58=0,0,E58/D58)*100</f>
        <v>97.07563025210084</v>
      </c>
    </row>
    <row r="59" spans="1:7" ht="16.5" customHeight="1">
      <c r="A59" s="4"/>
      <c r="B59" s="13"/>
      <c r="C59" s="14"/>
      <c r="D59" s="15"/>
      <c r="E59" s="15"/>
      <c r="F59" s="15"/>
      <c r="G59" s="15"/>
    </row>
    <row r="60" spans="1:7" ht="15.75" customHeight="1">
      <c r="A60" s="4"/>
      <c r="B60" s="40" t="s">
        <v>138</v>
      </c>
      <c r="C60" s="40"/>
      <c r="D60" s="20">
        <f>SUM(D58)</f>
        <v>2975</v>
      </c>
      <c r="E60" s="20">
        <f>SUM(E58)</f>
        <v>2888</v>
      </c>
      <c r="F60" s="20">
        <f>E60-D60</f>
        <v>-87</v>
      </c>
      <c r="G60" s="20">
        <f>IF(D60=0,0,E60/D60)*100</f>
        <v>97.07563025210084</v>
      </c>
    </row>
    <row r="61" spans="1:7" ht="16.5" customHeight="1">
      <c r="A61" s="4"/>
      <c r="B61" s="13"/>
      <c r="C61" s="14"/>
      <c r="D61" s="15"/>
      <c r="E61" s="15"/>
      <c r="F61" s="15"/>
      <c r="G61" s="15"/>
    </row>
    <row r="62" spans="1:7" ht="16.5" customHeight="1">
      <c r="A62" s="4"/>
      <c r="B62" s="13"/>
      <c r="C62" s="14"/>
      <c r="D62" s="15"/>
      <c r="E62" s="15"/>
      <c r="F62" s="15"/>
      <c r="G62" s="15"/>
    </row>
    <row r="63" spans="1:7" ht="16.5" customHeight="1">
      <c r="A63" s="4"/>
      <c r="B63" s="23"/>
      <c r="C63" s="14" t="s">
        <v>26</v>
      </c>
      <c r="D63" s="20">
        <f>SUM(D38,D48,D60)</f>
        <v>3371947</v>
      </c>
      <c r="E63" s="20">
        <f>SUM(E38,E48,E60)</f>
        <v>645204</v>
      </c>
      <c r="F63" s="20">
        <f>E63-D63</f>
        <v>-2726743</v>
      </c>
      <c r="G63" s="20">
        <f>IF(D63=0,0,E63/D63)*100</f>
        <v>19.13446445036058</v>
      </c>
    </row>
    <row r="66" ht="16.5" customHeight="1">
      <c r="A66" s="3"/>
    </row>
    <row r="67" spans="1:7" ht="16.5" customHeight="1">
      <c r="A67" s="4"/>
      <c r="B67" s="37" t="s">
        <v>31</v>
      </c>
      <c r="C67" s="37"/>
      <c r="D67" s="37"/>
      <c r="E67" s="37"/>
      <c r="F67" s="37"/>
      <c r="G67" s="37"/>
    </row>
    <row r="68" spans="1:7" ht="16.5" customHeight="1">
      <c r="A68" s="22"/>
      <c r="B68" s="38" t="s">
        <v>34</v>
      </c>
      <c r="C68" s="38"/>
      <c r="D68" s="38"/>
      <c r="E68" s="38"/>
      <c r="F68" s="38"/>
      <c r="G68" s="38"/>
    </row>
    <row r="69" spans="1:7" ht="16.5" customHeight="1">
      <c r="A69" s="4"/>
      <c r="B69" s="7" t="str">
        <f>IF(ISBLANK(A2),"Обща",A2)</f>
        <v>Държавни Дейности</v>
      </c>
      <c r="C69" s="8" t="s">
        <v>1</v>
      </c>
      <c r="D69" s="9" t="s">
        <v>35</v>
      </c>
      <c r="E69" s="8" t="s">
        <v>2</v>
      </c>
      <c r="F69" s="9">
        <v>2024</v>
      </c>
      <c r="G69" s="8"/>
    </row>
    <row r="70" spans="1:7" ht="16.5" customHeight="1">
      <c r="A70" s="4"/>
      <c r="B70" s="10"/>
      <c r="C70" s="10"/>
      <c r="D70" s="10"/>
      <c r="E70" s="8" t="s">
        <v>3</v>
      </c>
      <c r="F70" s="11" t="str">
        <f>IF(A3=1,"Първо",IF(A3=2,"Второ",IF(A3=3,"Трето",IF(A3=4,"Четвърто","Грешка"))))</f>
        <v>Първо</v>
      </c>
      <c r="G70" s="10"/>
    </row>
    <row r="71" spans="1:7" ht="40.5" customHeight="1">
      <c r="A71" s="4"/>
      <c r="B71" s="12" t="s">
        <v>28</v>
      </c>
      <c r="C71" s="12" t="s">
        <v>29</v>
      </c>
      <c r="D71" s="12" t="s">
        <v>6</v>
      </c>
      <c r="E71" s="12" t="s">
        <v>7</v>
      </c>
      <c r="F71" s="12" t="s">
        <v>8</v>
      </c>
      <c r="G71" s="12" t="s">
        <v>9</v>
      </c>
    </row>
    <row r="72" spans="1:7" ht="16.5" customHeight="1">
      <c r="A72" s="29"/>
      <c r="B72" s="23"/>
      <c r="C72" s="23"/>
      <c r="D72" s="23"/>
      <c r="E72" s="23"/>
      <c r="F72" s="23"/>
      <c r="G72" s="23"/>
    </row>
    <row r="73" spans="1:7" ht="16.5" customHeight="1">
      <c r="A73" s="4"/>
      <c r="B73" s="13"/>
      <c r="C73" s="14"/>
      <c r="D73" s="15"/>
      <c r="E73" s="15"/>
      <c r="F73" s="15"/>
      <c r="G73" s="15"/>
    </row>
    <row r="74" spans="1:7" ht="16.5" customHeight="1">
      <c r="A74" s="4"/>
      <c r="B74" s="13"/>
      <c r="C74" s="14"/>
      <c r="D74" s="15"/>
      <c r="E74" s="15"/>
      <c r="F74" s="15"/>
      <c r="G74" s="15"/>
    </row>
    <row r="75" spans="1:7" ht="16.5" customHeight="1">
      <c r="A75" s="33"/>
      <c r="B75" s="23"/>
      <c r="C75" s="14" t="s">
        <v>26</v>
      </c>
      <c r="D75" s="32">
        <f>0</f>
        <v>0</v>
      </c>
      <c r="E75" s="32">
        <f>0</f>
        <v>0</v>
      </c>
      <c r="F75" s="32">
        <f>E75-D75</f>
        <v>0</v>
      </c>
      <c r="G75" s="32">
        <f>IF(D75=0,0,E75/D75)*100</f>
        <v>0</v>
      </c>
    </row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3">
    <mergeCell ref="B2:G2"/>
    <mergeCell ref="B3:G3"/>
    <mergeCell ref="B8:G8"/>
    <mergeCell ref="B36:C36"/>
    <mergeCell ref="B38:C38"/>
    <mergeCell ref="B41:G41"/>
    <mergeCell ref="B68:G68"/>
    <mergeCell ref="B46:C46"/>
    <mergeCell ref="B48:C48"/>
    <mergeCell ref="B51:G51"/>
    <mergeCell ref="B58:C58"/>
    <mergeCell ref="B60:C60"/>
    <mergeCell ref="B67:G67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L.Karavelov</dc:creator>
  <cp:keywords/>
  <dc:description/>
  <cp:lastModifiedBy>Windows User</cp:lastModifiedBy>
  <cp:lastPrinted>2024-04-04T09:51:25Z</cp:lastPrinted>
  <dcterms:created xsi:type="dcterms:W3CDTF">2024-04-04T09:02:06Z</dcterms:created>
  <dcterms:modified xsi:type="dcterms:W3CDTF">2024-04-04T09:51:31Z</dcterms:modified>
  <cp:category/>
  <cp:version/>
  <cp:contentType/>
  <cp:contentStatus/>
</cp:coreProperties>
</file>